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ivotTables/pivotTable1.xml" ContentType="application/vnd.openxmlformats-officedocument.spreadsheetml.pivotTable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6-18 CR Membership Committee\T.O.R.C.H Materials to Share\"/>
    </mc:Choice>
  </mc:AlternateContent>
  <bookViews>
    <workbookView xWindow="120" yWindow="210" windowWidth="19440" windowHeight="9915" tabRatio="689"/>
  </bookViews>
  <sheets>
    <sheet name="T.O.R.C.H Timeline" sheetId="1" r:id="rId1"/>
    <sheet name="Formal Rush" sheetId="11" r:id="rId2"/>
    <sheet name="Interview Schedule" sheetId="12" r:id="rId3"/>
    <sheet name="Affirmation &amp; Formal Tea Agenda" sheetId="2" r:id="rId4"/>
    <sheet name="Module #1" sheetId="3" r:id="rId5"/>
    <sheet name="Module #2" sheetId="4" r:id="rId6"/>
    <sheet name="Module #3" sheetId="5" r:id="rId7"/>
    <sheet name="Module #4" sheetId="6" r:id="rId8"/>
    <sheet name="INDUCTION" sheetId="8" r:id="rId9"/>
    <sheet name="BUDGET vs. ACTUAL" sheetId="13" r:id="rId10"/>
    <sheet name="Expense Detail" sheetId="7" r:id="rId11"/>
    <sheet name="VENUES" sheetId="9" r:id="rId12"/>
    <sheet name="Sigma Mentors" sheetId="10" r:id="rId13"/>
    <sheet name="NMP" sheetId="14" state="hidden" r:id="rId14"/>
  </sheets>
  <calcPr calcId="171027"/>
  <pivotCaches>
    <pivotCache cacheId="0" r:id="rId15"/>
  </pivotCaches>
</workbook>
</file>

<file path=xl/calcChain.xml><?xml version="1.0" encoding="utf-8"?>
<calcChain xmlns="http://schemas.openxmlformats.org/spreadsheetml/2006/main">
  <c r="G57" i="13" l="1"/>
  <c r="D57" i="13"/>
  <c r="C8" i="9" l="1"/>
  <c r="C14" i="9" s="1"/>
  <c r="C19" i="11"/>
  <c r="D31" i="1"/>
  <c r="D30" i="1"/>
  <c r="C21" i="9" s="1"/>
  <c r="D27" i="1"/>
  <c r="C20" i="9" s="1"/>
  <c r="C14" i="14" l="1"/>
  <c r="D92" i="13" l="1"/>
  <c r="G92" i="13"/>
  <c r="K14" i="13"/>
  <c r="G25" i="13" l="1"/>
  <c r="K17" i="13" s="1"/>
  <c r="G36" i="13"/>
  <c r="G47" i="13"/>
  <c r="G75" i="13"/>
  <c r="G84" i="13" s="1"/>
  <c r="D75" i="13"/>
  <c r="G99" i="13" l="1"/>
  <c r="D99" i="13"/>
  <c r="D84" i="13" l="1"/>
  <c r="K24" i="13"/>
  <c r="K23" i="13"/>
  <c r="K22" i="13" l="1"/>
  <c r="K21" i="13"/>
  <c r="K20" i="13"/>
  <c r="K19" i="13"/>
  <c r="D47" i="13"/>
  <c r="D25" i="13"/>
  <c r="D36" i="13"/>
  <c r="K18" i="13"/>
  <c r="D101" i="13" l="1"/>
  <c r="N10" i="13" s="1"/>
  <c r="K25" i="13"/>
  <c r="K27" i="13" s="1"/>
  <c r="G101" i="13"/>
  <c r="C17" i="4"/>
  <c r="D12" i="1" l="1"/>
  <c r="C19" i="3" l="1"/>
  <c r="C19" i="9"/>
  <c r="C18" i="9"/>
  <c r="C17" i="9"/>
  <c r="C16" i="9"/>
  <c r="C15" i="9"/>
  <c r="C21" i="8" l="1"/>
  <c r="C4" i="8" s="1"/>
  <c r="C18" i="6"/>
  <c r="C4" i="6" s="1"/>
  <c r="H67" i="7" l="1"/>
  <c r="C4" i="4" l="1"/>
  <c r="C18" i="5"/>
  <c r="C4" i="5" s="1"/>
  <c r="C4" i="3" l="1"/>
  <c r="D25" i="1" l="1"/>
  <c r="D24" i="1"/>
  <c r="C2" i="6" s="1"/>
  <c r="D23" i="1"/>
  <c r="D22" i="1"/>
  <c r="D2" i="5" s="1"/>
  <c r="D21" i="1"/>
  <c r="D3" i="4" s="1"/>
  <c r="D20" i="1"/>
  <c r="C2" i="3" s="1"/>
  <c r="D19" i="1"/>
  <c r="D18" i="1"/>
  <c r="D17" i="1"/>
  <c r="D16" i="1"/>
  <c r="D15" i="1"/>
  <c r="C12" i="9" s="1"/>
  <c r="D14" i="1"/>
  <c r="C11" i="9" s="1"/>
  <c r="D13" i="1"/>
  <c r="C10" i="9" s="1"/>
  <c r="D11" i="1"/>
  <c r="D10" i="1"/>
  <c r="D9" i="1"/>
  <c r="C9" i="9" s="1"/>
  <c r="D26" i="1"/>
  <c r="C2" i="8" s="1"/>
  <c r="C13" i="9" l="1"/>
  <c r="C2" i="2"/>
  <c r="C3" i="2"/>
  <c r="C15" i="2"/>
  <c r="C4" i="2" s="1"/>
</calcChain>
</file>

<file path=xl/comments1.xml><?xml version="1.0" encoding="utf-8"?>
<comments xmlns="http://schemas.openxmlformats.org/spreadsheetml/2006/main">
  <authors>
    <author>Remitha Norman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Remitha Norman:</t>
        </r>
        <r>
          <rPr>
            <sz val="9"/>
            <color indexed="81"/>
            <rFont val="Tahoma"/>
            <family val="2"/>
          </rPr>
          <t xml:space="preserve">
You can change the highlighted "Day #" in this column to adjust the module dates as desired. All other day designations are outlined as in the T.O.R.C.H packet and must stay as is.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Remitha Norman:</t>
        </r>
        <r>
          <rPr>
            <sz val="9"/>
            <color indexed="81"/>
            <rFont val="Tahoma"/>
            <family val="2"/>
          </rPr>
          <t xml:space="preserve">
Populate this date and the rest will auto-populate.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Remitha Norman:</t>
        </r>
        <r>
          <rPr>
            <sz val="9"/>
            <color indexed="81"/>
            <rFont val="Tahoma"/>
            <family val="2"/>
          </rPr>
          <t xml:space="preserve">
This value can be no greater than Day 9 per the T.O.R.C.H guidelines.</t>
        </r>
      </text>
    </comment>
  </commentList>
</comments>
</file>

<file path=xl/sharedStrings.xml><?xml version="1.0" encoding="utf-8"?>
<sst xmlns="http://schemas.openxmlformats.org/spreadsheetml/2006/main" count="422" uniqueCount="321">
  <si>
    <t>Day 1</t>
  </si>
  <si>
    <t>Formal Rush</t>
  </si>
  <si>
    <t>Interview</t>
  </si>
  <si>
    <t>Day 5</t>
  </si>
  <si>
    <t>Selection</t>
  </si>
  <si>
    <t>Formal Timeline</t>
  </si>
  <si>
    <t>T.O.R.C.H Activity</t>
  </si>
  <si>
    <t>Days 6-8</t>
  </si>
  <si>
    <t>Response Letters</t>
  </si>
  <si>
    <t>Day 9</t>
  </si>
  <si>
    <t>Application Packet &amp; RPMR Mailing</t>
  </si>
  <si>
    <t>Workshop: Anti-Hazing</t>
  </si>
  <si>
    <t>Workshop: Conflict Resolution Practices</t>
  </si>
  <si>
    <t>Workshop: Time Management</t>
  </si>
  <si>
    <t>Day 17</t>
  </si>
  <si>
    <t>Day 19</t>
  </si>
  <si>
    <t>Headquarters Response</t>
  </si>
  <si>
    <t>Day 20</t>
  </si>
  <si>
    <t>Induction Fees sent to Headquarters</t>
  </si>
  <si>
    <t>Day #</t>
  </si>
  <si>
    <t>Days 20-24</t>
  </si>
  <si>
    <t>Final Presentation and Exam</t>
  </si>
  <si>
    <t>INDUCTION</t>
  </si>
  <si>
    <t>Module #1: History &amp; Structure</t>
  </si>
  <si>
    <t>Affirmation Ceremony &amp; Formal Tea</t>
  </si>
  <si>
    <t>Module #2: Greater Service, Greater Progress</t>
  </si>
  <si>
    <t>Module #3: Sigma Image &amp; Member Expectations</t>
  </si>
  <si>
    <t>Module #4: Circle of Sisters &amp; Final Presentation Preparation</t>
  </si>
  <si>
    <t>Final Soror Arrivals</t>
  </si>
  <si>
    <t>Membership Committee Arrival</t>
  </si>
  <si>
    <t>Clean-Up</t>
  </si>
  <si>
    <t>Duration</t>
  </si>
  <si>
    <t>Total Event Time/Duration</t>
  </si>
  <si>
    <t>Event/Activity</t>
  </si>
  <si>
    <t>Time</t>
  </si>
  <si>
    <t>Description/Notes</t>
  </si>
  <si>
    <t>Affirmation Ceremony/Tea</t>
  </si>
  <si>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Table-Setting Set-Up (if not done by Venue)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Food Set-Up (if not provided by Venue) - Buffet Style with at least two servers
</t>
    </r>
    <r>
      <rPr>
        <b/>
        <sz val="11"/>
        <color rgb="FFCC9900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Additional Décor (Balloons, etc)</t>
    </r>
  </si>
  <si>
    <t>All membership committee members should be in attendance as well as future Mentors.</t>
  </si>
  <si>
    <t>RUN-THROUGH: Induction</t>
  </si>
  <si>
    <t>Optional</t>
  </si>
  <si>
    <t>Notes</t>
  </si>
  <si>
    <t>Module Time Maximum</t>
  </si>
  <si>
    <t>Module #1 Anticipated Time</t>
  </si>
  <si>
    <t>Responsible Party</t>
  </si>
  <si>
    <r>
      <rPr>
        <b/>
        <sz val="11"/>
        <color rgb="FF0000CC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Read the poem "Don't Quit"
</t>
    </r>
    <r>
      <rPr>
        <b/>
        <sz val="11"/>
        <color rgb="FFCC9900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Candidates write journal entry on poem
</t>
    </r>
    <r>
      <rPr>
        <b/>
        <sz val="11"/>
        <color rgb="FF0000CC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Reflection on what is anticipated for T.O.R.C.H</t>
    </r>
  </si>
  <si>
    <t>Review of "Homework" Items</t>
  </si>
  <si>
    <t>Module #1 Adjournment</t>
  </si>
  <si>
    <t>History of Sororities and Fraternities</t>
  </si>
  <si>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Read the poem "Don't Quit"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Candidates write journal entry on poem
</t>
    </r>
    <r>
      <rPr>
        <b/>
        <sz val="11"/>
        <color rgb="FFCC9900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Reflection on what is anticipated for T.O.R.C.H</t>
    </r>
  </si>
  <si>
    <r>
      <rPr>
        <b/>
        <sz val="11"/>
        <color rgb="FF0000CC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Pillow Project Overview
</t>
    </r>
    <r>
      <rPr>
        <b/>
        <sz val="11"/>
        <color rgb="FFCC9900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Daily Assignments: Document in Journals
</t>
    </r>
    <r>
      <rPr>
        <b/>
        <sz val="11"/>
        <color rgb="FF0000CC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Scrapbook Assignment</t>
    </r>
  </si>
  <si>
    <t>Sigma Gamma Rho Sorority, Inc. History and Structure</t>
  </si>
  <si>
    <t>Depending on the size of the group, select 1-2 of the Goal Setting activities documented in the Procedures and Curriculum Manual for completion</t>
  </si>
  <si>
    <t>Overview of "Greater Service, Greater Progress"</t>
  </si>
  <si>
    <t>Module #3 Anticipated Time</t>
  </si>
  <si>
    <t>Group Bonding</t>
  </si>
  <si>
    <r>
      <rPr>
        <b/>
        <sz val="11"/>
        <color theme="1"/>
        <rFont val="Calibri"/>
        <family val="2"/>
        <scheme val="minor"/>
      </rPr>
      <t>Journal Reflection:</t>
    </r>
    <r>
      <rPr>
        <sz val="11"/>
        <color theme="1"/>
        <rFont val="Calibri"/>
        <family val="2"/>
        <scheme val="minor"/>
      </rPr>
      <t xml:space="preserve"> "Seven Mis's" &amp; Anticipation for this Week</t>
    </r>
  </si>
  <si>
    <t>New Member Training</t>
  </si>
  <si>
    <t>New Member Presentation</t>
  </si>
  <si>
    <t>Quantity</t>
  </si>
  <si>
    <t>Cost/Item</t>
  </si>
  <si>
    <t>Total</t>
  </si>
  <si>
    <t>Module #2 Review &amp; Quiz</t>
  </si>
  <si>
    <t>Member Expectations</t>
  </si>
  <si>
    <t>Sigma Image</t>
  </si>
  <si>
    <t>Meeting Wrap-Up</t>
  </si>
  <si>
    <r>
      <rPr>
        <b/>
        <sz val="11"/>
        <color theme="1"/>
        <rFont val="Calibri"/>
        <family val="2"/>
        <scheme val="minor"/>
      </rPr>
      <t>Journal Reflection:</t>
    </r>
    <r>
      <rPr>
        <sz val="11"/>
        <color theme="1"/>
        <rFont val="Calibri"/>
        <family val="2"/>
        <scheme val="minor"/>
      </rPr>
      <t xml:space="preserve"> 11 Things to Remember</t>
    </r>
  </si>
  <si>
    <r>
      <rPr>
        <b/>
        <sz val="11"/>
        <color theme="1"/>
        <rFont val="Calibri"/>
        <family val="2"/>
        <scheme val="minor"/>
      </rPr>
      <t>Empower Exercise:</t>
    </r>
    <r>
      <rPr>
        <sz val="11"/>
        <color theme="1"/>
        <rFont val="Calibri"/>
        <family val="2"/>
        <scheme val="minor"/>
      </rPr>
      <t xml:space="preserve"> Self Image and Self-Efficacy</t>
    </r>
  </si>
  <si>
    <t>Module #4: "Circle of Sisters"</t>
  </si>
  <si>
    <t>Module #4 Anticipated Time</t>
  </si>
  <si>
    <t>Within 6 Weeks</t>
  </si>
  <si>
    <t>Within 6 Mths</t>
  </si>
  <si>
    <t>Candidates Meet Independently</t>
  </si>
  <si>
    <t>N/A</t>
  </si>
  <si>
    <t>Final Presentation</t>
  </si>
  <si>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Presentation should be no more that 12 slides in length and last no more than 22 minutes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At least one slide for each of the four education modules
</t>
    </r>
    <r>
      <rPr>
        <b/>
        <sz val="11"/>
        <color rgb="FFCC9900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One slide dedicated to what has been gained by the class collectively</t>
    </r>
  </si>
  <si>
    <r>
      <rPr>
        <b/>
        <sz val="11"/>
        <color theme="1"/>
        <rFont val="Calibri"/>
        <family val="2"/>
        <scheme val="minor"/>
      </rPr>
      <t>Empower Exercise:</t>
    </r>
    <r>
      <rPr>
        <sz val="11"/>
        <color theme="1"/>
        <rFont val="Calibri"/>
        <family val="2"/>
        <scheme val="minor"/>
      </rPr>
      <t xml:space="preserve"> Healthy Relationships</t>
    </r>
  </si>
  <si>
    <t>Module #3 Review &amp; Quiz</t>
  </si>
  <si>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Facilitator to spend 15 minutes to review the daily assignment questions.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Candidates will be given 45 minutes to complete the Quiz
</t>
    </r>
    <r>
      <rPr>
        <b/>
        <sz val="11"/>
        <color rgb="FFCC9900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When complete, the candidates will exchange papers for grading. Answers will be read aloud.</t>
    </r>
  </si>
  <si>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"Building Trust Among Sisters" Handout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Candidates have 15 minutes to complete responses.
</t>
    </r>
    <r>
      <rPr>
        <b/>
        <sz val="11"/>
        <color rgb="FFCC9900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Take 45 minutes for each Candidate to share and discuss responses.</t>
    </r>
  </si>
  <si>
    <r>
      <rPr>
        <b/>
        <sz val="11"/>
        <color theme="1"/>
        <rFont val="Calibri"/>
        <family val="2"/>
        <scheme val="minor"/>
      </rPr>
      <t>Journal Reflection:</t>
    </r>
    <r>
      <rPr>
        <sz val="11"/>
        <color theme="1"/>
        <rFont val="Calibri"/>
        <family val="2"/>
        <scheme val="minor"/>
      </rPr>
      <t xml:space="preserve"> "I am my Sisters Keeper" and "To Have a Little Patience"</t>
    </r>
  </si>
  <si>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Review Parliamentary Procedures and Sorority Protocol with the Candidates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Hand out copies of the "Parliamentary Procedures and Sorority Protocol" to each candidate
</t>
    </r>
    <r>
      <rPr>
        <b/>
        <sz val="11"/>
        <color rgb="FFCC9900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Address Questions</t>
    </r>
  </si>
  <si>
    <r>
      <rPr>
        <b/>
        <sz val="12"/>
        <color rgb="FF0000CC"/>
        <rFont val="Symbol"/>
        <family val="1"/>
        <charset val="2"/>
      </rPr>
      <t>AS</t>
    </r>
    <r>
      <rPr>
        <b/>
        <sz val="12"/>
        <color rgb="FF0000CC"/>
        <rFont val="Calibri"/>
        <family val="2"/>
        <scheme val="minor"/>
      </rPr>
      <t xml:space="preserve"> TORCH Dates</t>
    </r>
  </si>
  <si>
    <t>TBD</t>
  </si>
  <si>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Candidates will conduct formal presentation and have tables set up to present their pillows and scrapbooks.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The final exam will be provided with Sorors Amos and Joshua proctoring
</t>
    </r>
    <r>
      <rPr>
        <b/>
        <sz val="11"/>
        <color rgb="FFCC9900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All other sorors will be waiting in the induction room.</t>
    </r>
  </si>
  <si>
    <t>Final Exam</t>
  </si>
  <si>
    <t>Scrapbook &amp; Pillow Displays</t>
  </si>
  <si>
    <t>Candidate Arrivals</t>
  </si>
  <si>
    <t>Induction Ceremony</t>
  </si>
  <si>
    <t>Post Event Meeting with New Members</t>
  </si>
  <si>
    <r>
      <rPr>
        <b/>
        <sz val="11"/>
        <color rgb="FF0000CC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Membership Committee will provide information regarding New Member Presentation
</t>
    </r>
    <r>
      <rPr>
        <b/>
        <sz val="11"/>
        <color rgb="FFCC9900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Reminder regarding additional Training: New Member Training
</t>
    </r>
    <r>
      <rPr>
        <b/>
        <sz val="11"/>
        <color rgb="FF0000CC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Adjourn</t>
    </r>
  </si>
  <si>
    <t>All candidates should have arrived.</t>
  </si>
  <si>
    <r>
      <rPr>
        <b/>
        <sz val="11"/>
        <color rgb="FF0000CC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Read "I am my Sister's Keeper" and "To Have a Little Patience"
</t>
    </r>
    <r>
      <rPr>
        <b/>
        <sz val="11"/>
        <color rgb="FFCC9900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Candidates write journal entry on poem
</t>
    </r>
    <r>
      <rPr>
        <b/>
        <sz val="11"/>
        <color rgb="FF0000CC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Reflection on what each means to the Candidates</t>
    </r>
  </si>
  <si>
    <r>
      <rPr>
        <b/>
        <sz val="11"/>
        <color theme="1"/>
        <rFont val="Calibri"/>
        <family val="2"/>
        <scheme val="minor"/>
      </rPr>
      <t xml:space="preserve">Empowerment Exercise: </t>
    </r>
    <r>
      <rPr>
        <sz val="11"/>
        <color theme="1"/>
        <rFont val="Calibri"/>
        <family val="2"/>
        <scheme val="minor"/>
      </rPr>
      <t>Cultural Identity and Awareness Activity</t>
    </r>
  </si>
  <si>
    <r>
      <rPr>
        <b/>
        <sz val="11"/>
        <color theme="1"/>
        <rFont val="Calibri"/>
        <family val="2"/>
        <scheme val="minor"/>
      </rPr>
      <t>Journal Reflection:</t>
    </r>
    <r>
      <rPr>
        <sz val="11"/>
        <color theme="1"/>
        <rFont val="Calibri"/>
        <family val="2"/>
        <scheme val="minor"/>
      </rPr>
      <t xml:space="preserve"> "Don’t Quit"</t>
    </r>
  </si>
  <si>
    <t>The class will continue to work on the pillow project.</t>
  </si>
  <si>
    <r>
      <rPr>
        <b/>
        <sz val="11"/>
        <color rgb="FF0000CC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Read the poem "11 Things to Remember"
</t>
    </r>
    <r>
      <rPr>
        <b/>
        <sz val="11"/>
        <color rgb="FFCC9900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Candidates write journal entry on poem
</t>
    </r>
    <r>
      <rPr>
        <b/>
        <sz val="11"/>
        <color rgb="FF0000CC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Reflection on what is anticipated based on the poem</t>
    </r>
  </si>
  <si>
    <r>
      <rPr>
        <b/>
        <sz val="11"/>
        <color rgb="FF0000CC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Read the poem "Seven Mis's"
</t>
    </r>
    <r>
      <rPr>
        <b/>
        <sz val="11"/>
        <color rgb="FFCC9900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Candidates write journal entry on poem
</t>
    </r>
    <r>
      <rPr>
        <b/>
        <sz val="11"/>
        <color rgb="FF0000CC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Reflection on what is anticipated from them based on the poem.</t>
    </r>
  </si>
  <si>
    <t>Meeting Adjournment</t>
  </si>
  <si>
    <t>Vendor</t>
  </si>
  <si>
    <t>Module #3: "Member Expectations and Sigma Image"</t>
  </si>
  <si>
    <r>
      <rPr>
        <b/>
        <sz val="11"/>
        <color theme="1"/>
        <rFont val="Calibri"/>
        <family val="2"/>
        <scheme val="minor"/>
      </rPr>
      <t>Empowerment Exercise:</t>
    </r>
    <r>
      <rPr>
        <sz val="11"/>
        <color theme="1"/>
        <rFont val="Calibri"/>
        <family val="2"/>
        <scheme val="minor"/>
      </rPr>
      <t xml:space="preserve"> Goal Setting and Action</t>
    </r>
  </si>
  <si>
    <t>Review of Module #1 Daily Assignment Questions</t>
  </si>
  <si>
    <t>Module #2: "Greater Service, Greater Progress"</t>
  </si>
  <si>
    <t>Review of Module #2 Daily Assignment Questions</t>
  </si>
  <si>
    <t>Review of Module #3 Daily Assignment Questions</t>
  </si>
  <si>
    <t>Module #1: "History &amp; Structure"</t>
  </si>
  <si>
    <t>Line #</t>
  </si>
  <si>
    <t>Individual Name</t>
  </si>
  <si>
    <t>Last Name</t>
  </si>
  <si>
    <t>First Name</t>
  </si>
  <si>
    <t>Sigma Mentor</t>
  </si>
  <si>
    <t>CONFIRMED LOCATION</t>
  </si>
  <si>
    <t>Sorority Symbols</t>
  </si>
  <si>
    <t>Misrepresentation (Negative Image)</t>
  </si>
  <si>
    <t>Invitee Arrivals</t>
  </si>
  <si>
    <t>Review of Aspirant Packets</t>
  </si>
  <si>
    <t>Welcome &amp; Introductions</t>
  </si>
  <si>
    <t>Next Steps Overview</t>
  </si>
  <si>
    <r>
      <t xml:space="preserve">Reading &amp; Completion of </t>
    </r>
    <r>
      <rPr>
        <b/>
        <sz val="11"/>
        <color theme="1"/>
        <rFont val="Calibri"/>
        <family val="2"/>
        <scheme val="minor"/>
      </rPr>
      <t>POLICY ON HAZING</t>
    </r>
  </si>
  <si>
    <r>
      <t xml:space="preserve">Reading &amp; Completion of </t>
    </r>
    <r>
      <rPr>
        <b/>
        <sz val="11"/>
        <color theme="1"/>
        <rFont val="Calibri"/>
        <family val="2"/>
        <scheme val="minor"/>
      </rPr>
      <t>TERMS &amp; CONDITIONS</t>
    </r>
  </si>
  <si>
    <r>
      <t xml:space="preserve">Reading &amp; Completion of </t>
    </r>
    <r>
      <rPr>
        <b/>
        <sz val="11"/>
        <color theme="1"/>
        <rFont val="Calibri"/>
        <family val="2"/>
        <scheme val="minor"/>
      </rPr>
      <t>NEW MEMBER ARBITRATION AGREEMENT</t>
    </r>
  </si>
  <si>
    <t>Alpha Sigma Membership Committee Arrivals</t>
  </si>
  <si>
    <t>Formal Rush Conclusion</t>
  </si>
  <si>
    <t>Interview Room</t>
  </si>
  <si>
    <t>Interviewers</t>
  </si>
  <si>
    <t>Interviewee</t>
  </si>
  <si>
    <t>Interview Time</t>
  </si>
  <si>
    <t>Date Purchased</t>
  </si>
  <si>
    <t>Purchaser</t>
  </si>
  <si>
    <t>White Filler Paper</t>
  </si>
  <si>
    <t>Projected via PowerPoint and Handout Packets</t>
  </si>
  <si>
    <t>Overview of T.O.R.C.H Application</t>
  </si>
  <si>
    <t>Completion of Application Packet</t>
  </si>
  <si>
    <t>Rights, Responsibilities &amp; Expectations of Candidates</t>
  </si>
  <si>
    <t>History of Women &amp; African Americans</t>
  </si>
  <si>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Sigma Gamma Rho History and Structure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Membership and Meeting Types
</t>
    </r>
    <r>
      <rPr>
        <b/>
        <sz val="11"/>
        <color rgb="FFCC9900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Awards and Publications</t>
    </r>
  </si>
  <si>
    <t>The Regions of Sigma Gamma Rho</t>
  </si>
  <si>
    <t>National Pan Hellenic Council (NPHC)</t>
  </si>
  <si>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"Women and African American History: 1920-1929" (5-10 Mins)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Indiana in the 1920s</t>
    </r>
  </si>
  <si>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Symbol"/>
        <family val="1"/>
        <charset val="2"/>
      </rPr>
      <t xml:space="preserve"> </t>
    </r>
    <r>
      <rPr>
        <sz val="11"/>
        <color theme="1"/>
        <rFont val="Calibri"/>
        <family val="2"/>
        <scheme val="minor"/>
      </rPr>
      <t xml:space="preserve">The Origin of Greek-Letter Orgs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History of U.S. Sororities
</t>
    </r>
    <r>
      <rPr>
        <b/>
        <sz val="11"/>
        <color rgb="FFCC9900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Sigma Pi Phi Fraternity ("The Boule")
</t>
    </r>
    <r>
      <rPr>
        <b/>
        <sz val="11"/>
        <color rgb="FF0000CC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The Greek Alphabet</t>
    </r>
  </si>
  <si>
    <r>
      <rPr>
        <b/>
        <sz val="11"/>
        <color rgb="FF0000CC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Overview of the Regions
</t>
    </r>
    <r>
      <rPr>
        <b/>
        <sz val="11"/>
        <color rgb="FFCC9900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Central Region History and Structure
</t>
    </r>
    <r>
      <rPr>
        <b/>
        <sz val="11"/>
        <color rgb="FF0000CC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Central Region Leadership (elected and appointed)</t>
    </r>
  </si>
  <si>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Review of Officers &amp; Committees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Chapter Meetings &amp; Activities
</t>
    </r>
    <r>
      <rPr>
        <b/>
        <sz val="11"/>
        <color rgb="FFCC9900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Review of Undergraduate Chapters and Affiliate</t>
    </r>
  </si>
  <si>
    <t>Date:</t>
  </si>
  <si>
    <r>
      <rPr>
        <b/>
        <sz val="11"/>
        <color rgb="FF0000CC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Overview of the History NPHC
</t>
    </r>
    <r>
      <rPr>
        <b/>
        <sz val="11"/>
        <color rgb="FFCC9900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Overview of the NPHC Organizations
</t>
    </r>
    <r>
      <rPr>
        <b/>
        <sz val="11"/>
        <color rgb="FF0000CC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NPHC highlights</t>
    </r>
  </si>
  <si>
    <r>
      <rPr>
        <b/>
        <sz val="11"/>
        <color theme="1"/>
        <rFont val="Calibri"/>
        <family val="2"/>
        <scheme val="minor"/>
      </rPr>
      <t xml:space="preserve">Group Bonding: </t>
    </r>
    <r>
      <rPr>
        <sz val="11"/>
        <color theme="1"/>
        <rFont val="Calibri"/>
        <family val="2"/>
        <scheme val="minor"/>
      </rPr>
      <t>Pillow Creation Demonstration</t>
    </r>
  </si>
  <si>
    <t>Effective Planning &amp; Management</t>
  </si>
  <si>
    <t>Module #4 CANNOT proceed w/out Clearance</t>
  </si>
  <si>
    <t>National Clearance</t>
  </si>
  <si>
    <t>Review PowerPoint Presentation</t>
  </si>
  <si>
    <r>
      <rPr>
        <b/>
        <sz val="11"/>
        <color theme="1"/>
        <rFont val="Calibri"/>
        <family val="2"/>
        <scheme val="minor"/>
      </rPr>
      <t>Venue Set-Up:</t>
    </r>
    <r>
      <rPr>
        <sz val="11"/>
        <color theme="1"/>
        <rFont val="Calibri"/>
        <family val="2"/>
        <scheme val="minor"/>
      </rPr>
      <t xml:space="preserve"> Butler University
Robertson Hall, Ford Salon</t>
    </r>
  </si>
  <si>
    <t>Aspirant induction fees are mailed as a group by the chapter to Headquarters via signature priority mail.</t>
  </si>
  <si>
    <t>T.O.R.C.H overview, Sister Secrets, &amp; Chapter Meeting Preparation</t>
  </si>
  <si>
    <t>Overview of daily assignment questions/discussion topics with responses.</t>
  </si>
  <si>
    <t>Module #2 Complete!!</t>
  </si>
  <si>
    <t>PowerPoint: International projects, International Foundations, Support organizations, and Golden Alerts</t>
  </si>
  <si>
    <t>Exercise sheet is included in the Candidate's binders</t>
  </si>
  <si>
    <t>PowerPoint: Event Planning, Meeting Management, CSP</t>
  </si>
  <si>
    <t>Final Presentation Rehearsal</t>
  </si>
  <si>
    <t>Final Soror Arrivals / Transition to Induction Room</t>
  </si>
  <si>
    <t>Aspirant Waiting Area</t>
  </si>
  <si>
    <t>2015 T.O.R.C.H Program Expenses</t>
  </si>
  <si>
    <t>Candidate Binders</t>
  </si>
  <si>
    <t>Expense Type</t>
  </si>
  <si>
    <t>Refreshments</t>
  </si>
  <si>
    <t>Box of Pen Ink Pens</t>
  </si>
  <si>
    <t>Paper Products</t>
  </si>
  <si>
    <t>Balloons</t>
  </si>
  <si>
    <t>Administrative</t>
  </si>
  <si>
    <t>Candidate's Pins</t>
  </si>
  <si>
    <t>Blue/Gold Folders (Pack)</t>
  </si>
  <si>
    <t>Sheet Protectors</t>
  </si>
  <si>
    <t>Total Cost</t>
  </si>
  <si>
    <t>T.O.R.C.H Binder</t>
  </si>
  <si>
    <t>AFFIRMATION CEREMONY</t>
  </si>
  <si>
    <t>ADMINISTRATIVE</t>
  </si>
  <si>
    <t>Priority Mailing: Applications</t>
  </si>
  <si>
    <t>FORMAL RUSH</t>
  </si>
  <si>
    <t>Eight Pack Dividers w/ Pockets</t>
  </si>
  <si>
    <t>Marker: Page Notes</t>
  </si>
  <si>
    <t>Money Order Fee: Candidate's Pins</t>
  </si>
  <si>
    <t>Signature Confirmation</t>
  </si>
  <si>
    <t>Paper Products: Plates, Cups, etc.</t>
  </si>
  <si>
    <t>Ice</t>
  </si>
  <si>
    <t>BUDGET</t>
  </si>
  <si>
    <t>ACTUAL</t>
  </si>
  <si>
    <t>TOTAL:</t>
  </si>
  <si>
    <t>White Table Cloth</t>
  </si>
  <si>
    <t>Candelabra</t>
  </si>
  <si>
    <t>Taper Candles</t>
  </si>
  <si>
    <t>Expense Summary</t>
  </si>
  <si>
    <t>New Member Gifts from Chapter</t>
  </si>
  <si>
    <t>Available Financial Resources</t>
  </si>
  <si>
    <t>Remaining Budget:</t>
  </si>
  <si>
    <t>FORMAL TEA</t>
  </si>
  <si>
    <t>Table Décor</t>
  </si>
  <si>
    <t>INDUCTION CEREMONY</t>
  </si>
  <si>
    <t>White Taper Candles</t>
  </si>
  <si>
    <t>Ceremony Candles (Colored)</t>
  </si>
  <si>
    <t>T.O.R.C.H ACTUAL:</t>
  </si>
  <si>
    <t>Tea Lights/Votive Candles</t>
  </si>
  <si>
    <t>White Paper Dollies</t>
  </si>
  <si>
    <t>Total Budget &amp; Actual:</t>
  </si>
  <si>
    <t>NEW MEMBER GIFTS</t>
  </si>
  <si>
    <t>NEW MEMBER PRESENTATION</t>
  </si>
  <si>
    <t>Cake</t>
  </si>
  <si>
    <t>Punch</t>
  </si>
  <si>
    <t>INFORMATIONAL</t>
  </si>
  <si>
    <t>Venue</t>
  </si>
  <si>
    <t>Name Tags</t>
  </si>
  <si>
    <t>T.O.R.C.H FUNDS:</t>
  </si>
  <si>
    <t>Budget vs. Available Funds:</t>
  </si>
  <si>
    <t>Baskets</t>
  </si>
  <si>
    <t>Tableclothes</t>
  </si>
  <si>
    <t>Priority Mailing: Int'l Induction Fees</t>
  </si>
  <si>
    <t>Priority Mailing: Seven Pearls</t>
  </si>
  <si>
    <t>Defining Civic Engagement Exercise</t>
  </si>
  <si>
    <t>Presentation &amp; Induction Day!!</t>
  </si>
  <si>
    <t>Time Maximum</t>
  </si>
  <si>
    <t>Anticipated Time</t>
  </si>
  <si>
    <t>Module #1 Review &amp; Quiz</t>
  </si>
  <si>
    <t>1st Choice</t>
  </si>
  <si>
    <t>2nd Choice</t>
  </si>
  <si>
    <t>3rd Choice</t>
  </si>
  <si>
    <t>Corporate Team Building</t>
  </si>
  <si>
    <t>Effective Business Meetings</t>
  </si>
  <si>
    <t>Defining and Characterizing Sisterhood</t>
  </si>
  <si>
    <t>PowerPoint Presentation</t>
  </si>
  <si>
    <t>Parliamentary Procedure Overview</t>
  </si>
  <si>
    <t>Sorority Protocol &amp; Ways to Kill an Organization</t>
  </si>
  <si>
    <r>
      <rPr>
        <sz val="11"/>
        <rFont val="Calibri"/>
        <family val="2"/>
        <scheme val="minor"/>
      </rPr>
      <t>"Characteristics of a Healthy and Enjoyable Friendship or Relationship" Handout</t>
    </r>
    <r>
      <rPr>
        <b/>
        <sz val="11"/>
        <color rgb="FFCC9900"/>
        <rFont val="Symbol"/>
        <family val="1"/>
        <charset val="2"/>
      </rPr>
      <t xml:space="preserve">
S</t>
    </r>
    <r>
      <rPr>
        <sz val="11"/>
        <color theme="1"/>
        <rFont val="Calibri"/>
        <family val="2"/>
        <scheme val="minor"/>
      </rPr>
      <t xml:space="preserve"> Each candidate to identify a relationship where 100%, 90%, 50%, and 25% of the characteristics apply.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As a group, discuss why all relationships may not have 100% of the characteristics, as well as which relationships they would like to strive to have 100% of the characteristics.
</t>
    </r>
    <r>
      <rPr>
        <b/>
        <sz val="11"/>
        <color rgb="FFCC9900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Reflecting on the conflict resolution workshop earlier in the process, also discuss ways to make some improvement in relationships through resolution of old conflicts.</t>
    </r>
  </si>
  <si>
    <t>Soror Arrivals</t>
  </si>
  <si>
    <t>Candelabra Candles</t>
  </si>
  <si>
    <t>Candle Holders</t>
  </si>
  <si>
    <t>Lighter</t>
  </si>
  <si>
    <t>Decorative Items: Rhinestones</t>
  </si>
  <si>
    <t>Paper Products: Royal Blue Forks</t>
  </si>
  <si>
    <t>One Dozen Yellow Roses</t>
  </si>
  <si>
    <t>Royal Blue Tissue Paper for Roses</t>
  </si>
  <si>
    <t>Candle Paint Items</t>
  </si>
  <si>
    <t>Misc: Vase, Tape, Bow</t>
  </si>
  <si>
    <t>Tea Service Items (Tea, Sugar, etc.)</t>
  </si>
  <si>
    <t>Signature Confirmation: Induct Fees</t>
  </si>
  <si>
    <t>Soror Donations</t>
  </si>
  <si>
    <t>Plasticware</t>
  </si>
  <si>
    <t>Grand Total</t>
  </si>
  <si>
    <t>(All)</t>
  </si>
  <si>
    <t>Total Expenses</t>
  </si>
  <si>
    <t>#</t>
  </si>
  <si>
    <t>RSVP Source</t>
  </si>
  <si>
    <t>Total Anticipated</t>
  </si>
  <si>
    <t>Purchase Date</t>
  </si>
  <si>
    <r>
      <rPr>
        <b/>
        <sz val="12"/>
        <color rgb="FFCC9900"/>
        <rFont val="Symbol"/>
        <family val="1"/>
        <charset val="2"/>
      </rPr>
      <t>AS</t>
    </r>
    <r>
      <rPr>
        <b/>
        <sz val="12"/>
        <color rgb="FFCC9900"/>
        <rFont val="Calibri"/>
        <family val="2"/>
        <scheme val="minor"/>
      </rPr>
      <t xml:space="preserve"> T.O.R.C.H Dates</t>
    </r>
  </si>
  <si>
    <t>Day 1-4</t>
  </si>
  <si>
    <t>Additional Day (if needed)</t>
  </si>
  <si>
    <t>If unable to complete training in one day, add another date.</t>
  </si>
  <si>
    <t>All T.O.R.C.H trained and financial Sorors are welcomed at the Formal Rush! The Membership Committee should arrive early to complete set-up.</t>
  </si>
  <si>
    <t>2:00PM</t>
  </si>
  <si>
    <t>2:45-3:00PM</t>
  </si>
  <si>
    <t>2:45-3:10PM</t>
  </si>
  <si>
    <t>3:00PM</t>
  </si>
  <si>
    <t>3:10PM</t>
  </si>
  <si>
    <t>Total Formal Rush Duration:</t>
  </si>
  <si>
    <t>3:15PM</t>
  </si>
  <si>
    <t>3:25PM</t>
  </si>
  <si>
    <t>3:30PM</t>
  </si>
  <si>
    <t>3:35PM</t>
  </si>
  <si>
    <t>3:50PM</t>
  </si>
  <si>
    <t>3:55PM</t>
  </si>
  <si>
    <t>This time will be allocated to the Aspirants to complete the application packet in its entirety.</t>
  </si>
  <si>
    <t>The Interview schedule and rooms will be announced to move to the next step of the process.</t>
  </si>
  <si>
    <t>The Formal Rush portion will be concluded. Sorors may stay and mingle; however, the Interview process will begin.</t>
  </si>
  <si>
    <t>Class Name:</t>
  </si>
  <si>
    <t>Day 42</t>
  </si>
  <si>
    <t>Day 41</t>
  </si>
  <si>
    <t>Days 37-41</t>
  </si>
  <si>
    <t>Day 37</t>
  </si>
  <si>
    <t>Days 31-36</t>
  </si>
  <si>
    <t>Days 25-30</t>
  </si>
  <si>
    <t>Day 11-16</t>
  </si>
  <si>
    <t>OPTIONAL</t>
  </si>
  <si>
    <r>
      <rPr>
        <b/>
        <sz val="11"/>
        <color theme="1"/>
        <rFont val="Calibri"/>
        <family val="2"/>
        <scheme val="minor"/>
      </rPr>
      <t>Thorough review of the information packets provided by each Aspirant to confirm the following documents are present: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0000CC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The Invitation
</t>
    </r>
    <r>
      <rPr>
        <b/>
        <sz val="11"/>
        <color rgb="FFCC9900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Resume
</t>
    </r>
    <r>
      <rPr>
        <b/>
        <sz val="11"/>
        <color rgb="FF0000CC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Letter of Intent
</t>
    </r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Two Letters of Recommendation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Two Color Copies of Degree OR Two Official Transcripts (Sealed)
</t>
    </r>
    <r>
      <rPr>
        <b/>
        <sz val="11"/>
        <color rgb="FFCC9900"/>
        <rFont val="Symbol"/>
        <family val="1"/>
        <charset val="2"/>
      </rPr>
      <t/>
    </r>
  </si>
  <si>
    <r>
      <t xml:space="preserve">The Formal Rush Invitees (Aspirants) will arrive, sign-in, and provide their information packets to the Chair. While they are being reviewed, they will enjoy light refreshments and mingle. </t>
    </r>
    <r>
      <rPr>
        <b/>
        <i/>
        <sz val="11"/>
        <color theme="1"/>
        <rFont val="Calibri"/>
        <family val="2"/>
        <scheme val="minor"/>
      </rPr>
      <t>Photos should be taken during this period and throughout the event.</t>
    </r>
  </si>
  <si>
    <r>
      <t xml:space="preserve">This is to determine how well the group works together, as well as how they manage their time.
</t>
    </r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Scrapboks should be completed during this time</t>
    </r>
  </si>
  <si>
    <r>
      <rPr>
        <b/>
        <sz val="11"/>
        <color rgb="FFCC9900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"Women and African American History: 1920-1929" (5-10 Mins)
</t>
    </r>
    <r>
      <rPr>
        <b/>
        <sz val="11"/>
        <color rgb="FF0000CC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 xml:space="preserve"> Sigma Gamma Rho History and Structure
</t>
    </r>
    <r>
      <rPr>
        <b/>
        <sz val="11"/>
        <color rgb="FFCC9900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Chapter History</t>
    </r>
  </si>
  <si>
    <t>Affirmation Ceremony</t>
  </si>
  <si>
    <t>Formal Tea</t>
  </si>
  <si>
    <t>Informational</t>
  </si>
  <si>
    <t>T.O.R.C.H Budget</t>
  </si>
  <si>
    <t>Anti-Basileus Budget</t>
  </si>
  <si>
    <t>Guest Packets</t>
  </si>
  <si>
    <t>(blank)</t>
  </si>
  <si>
    <t>Mentor/Mentee Pairings</t>
  </si>
  <si>
    <t>Chapter Committee Interest</t>
  </si>
  <si>
    <t>RUN-THROUGH: Affirmation Ceremony &amp; Formal Tea</t>
  </si>
  <si>
    <r>
      <rPr>
        <b/>
        <sz val="11"/>
        <color theme="1"/>
        <rFont val="Calibri"/>
        <family val="2"/>
        <scheme val="minor"/>
      </rPr>
      <t>Formal Tea:</t>
    </r>
    <r>
      <rPr>
        <sz val="11"/>
        <color theme="1"/>
        <rFont val="Calibri"/>
        <family val="2"/>
        <scheme val="minor"/>
      </rPr>
      <t xml:space="preserve"> Location</t>
    </r>
  </si>
  <si>
    <r>
      <rPr>
        <b/>
        <sz val="11"/>
        <color theme="1"/>
        <rFont val="Calibri"/>
        <family val="2"/>
        <scheme val="minor"/>
      </rPr>
      <t>Affirmation Ceremony:</t>
    </r>
    <r>
      <rPr>
        <sz val="11"/>
        <color theme="1"/>
        <rFont val="Calibri"/>
        <family val="2"/>
        <scheme val="minor"/>
      </rPr>
      <t xml:space="preserve"> Location</t>
    </r>
  </si>
  <si>
    <r>
      <rPr>
        <b/>
        <sz val="11"/>
        <color theme="1"/>
        <rFont val="Calibri"/>
        <family val="2"/>
        <scheme val="minor"/>
      </rPr>
      <t>Aspirant Arrivals:</t>
    </r>
    <r>
      <rPr>
        <sz val="11"/>
        <color theme="1"/>
        <rFont val="Calibri"/>
        <family val="2"/>
        <scheme val="minor"/>
      </rPr>
      <t xml:space="preserve"> Location</t>
    </r>
  </si>
  <si>
    <t>Aspirants should be advised to arrive at least one hour prior to the start of the Affirmation Ceremony.</t>
  </si>
  <si>
    <t>Chapter Basileus (or designee) will preside over the Affirmation Ceremony</t>
  </si>
  <si>
    <t>Chapter History</t>
  </si>
  <si>
    <t>Ceremony (10-15 Mins) &amp; Tea (Up to 2 Hours)</t>
  </si>
  <si>
    <t>Show Sigma Image Webinar (ICHQ Sorors Only Site)</t>
  </si>
  <si>
    <t>Ceremony Preparation</t>
  </si>
  <si>
    <t>Post Induction Reception</t>
  </si>
  <si>
    <t>Central Region New Member Fees</t>
  </si>
  <si>
    <t>NEF Submission (Alumnae Chapters Only)</t>
  </si>
  <si>
    <t>SPEAR Submission (Alumnae Chapters Only)</t>
  </si>
  <si>
    <t>Forever Stamps: Rush Invites, Acceptance/Denial Letters, etc.</t>
  </si>
  <si>
    <t>Report Covers [For Ceremony Scripts]</t>
  </si>
  <si>
    <t>Lighter/Matches (if applicable)</t>
  </si>
  <si>
    <t>Royal Blue &amp; Gold Ribbon (for candles)</t>
  </si>
  <si>
    <t>Decorations</t>
  </si>
  <si>
    <t>Item #1</t>
  </si>
  <si>
    <t>Item #2</t>
  </si>
  <si>
    <t>Item #3</t>
  </si>
  <si>
    <t>Item #4</t>
  </si>
  <si>
    <t>Item #5</t>
  </si>
  <si>
    <t>Personalized Bibles</t>
  </si>
  <si>
    <t>T.O.R.C.H Dates</t>
  </si>
  <si>
    <t>Local New Member Fee(s)
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</si>
</sst>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h]:mm:ss;@"/>
    <numFmt numFmtId="165" formatCode="&quot;$&quot;#,##0.00"/>
    <numFmt numFmtId="166" formatCode="[$-F800]dddd\,\ mmmm\ dd\,\ yyyy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CC9900"/>
      <name val="Symbol"/>
      <family val="1"/>
      <charset val="2"/>
    </font>
    <font>
      <b/>
      <sz val="12"/>
      <color rgb="FFCC9900"/>
      <name val="Calibri"/>
      <family val="2"/>
      <scheme val="minor"/>
    </font>
    <font>
      <b/>
      <sz val="12"/>
      <color rgb="FFCC9900"/>
      <name val="Symbol"/>
      <family val="1"/>
      <charset val="2"/>
    </font>
    <font>
      <b/>
      <sz val="12"/>
      <color rgb="FF0000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CC"/>
      <name val="Symbol"/>
      <family val="1"/>
      <charset val="2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CC99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CC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CC9900"/>
      <name val="Calibri"/>
      <family val="2"/>
      <scheme val="minor"/>
    </font>
    <font>
      <b/>
      <sz val="12"/>
      <color rgb="FFCC9900"/>
      <name val="Calibri"/>
      <family val="1"/>
      <charset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hair">
        <color auto="1"/>
      </top>
      <bottom/>
      <diagonal/>
    </border>
    <border>
      <left/>
      <right style="thick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2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21" fontId="0" fillId="0" borderId="1" xfId="0" applyNumberFormat="1" applyBorder="1" applyAlignment="1">
      <alignment horizontal="center" vertical="center"/>
    </xf>
    <xf numFmtId="46" fontId="8" fillId="3" borderId="2" xfId="0" applyNumberFormat="1" applyFont="1" applyFill="1" applyBorder="1" applyAlignment="1">
      <alignment horizontal="center"/>
    </xf>
    <xf numFmtId="0" fontId="1" fillId="0" borderId="0" xfId="0" applyFont="1"/>
    <xf numFmtId="46" fontId="1" fillId="0" borderId="0" xfId="0" applyNumberFormat="1" applyFont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0" xfId="0" applyFill="1"/>
    <xf numFmtId="46" fontId="8" fillId="0" borderId="0" xfId="0" applyNumberFormat="1" applyFont="1" applyFill="1" applyBorder="1" applyAlignment="1">
      <alignment horizontal="center"/>
    </xf>
    <xf numFmtId="46" fontId="0" fillId="0" borderId="0" xfId="0" applyNumberFormat="1" applyFont="1" applyAlignment="1">
      <alignment horizontal="left"/>
    </xf>
    <xf numFmtId="0" fontId="0" fillId="0" borderId="1" xfId="0" applyBorder="1" applyAlignment="1"/>
    <xf numFmtId="164" fontId="0" fillId="0" borderId="1" xfId="0" applyNumberFormat="1" applyBorder="1" applyAlignment="1">
      <alignment horizontal="center" vertical="center"/>
    </xf>
    <xf numFmtId="0" fontId="13" fillId="0" borderId="0" xfId="0" applyFont="1"/>
    <xf numFmtId="0" fontId="0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6" borderId="1" xfId="0" applyFill="1" applyBorder="1"/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6" fontId="16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2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1" fontId="0" fillId="0" borderId="3" xfId="0" applyNumberFormat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9" fontId="0" fillId="0" borderId="0" xfId="0" applyNumberFormat="1"/>
    <xf numFmtId="0" fontId="17" fillId="4" borderId="1" xfId="0" applyFont="1" applyFill="1" applyBorder="1"/>
    <xf numFmtId="0" fontId="0" fillId="7" borderId="1" xfId="0" applyFill="1" applyBorder="1" applyAlignment="1">
      <alignment vertical="center"/>
    </xf>
    <xf numFmtId="0" fontId="0" fillId="7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left" vertical="center" wrapText="1"/>
    </xf>
    <xf numFmtId="21" fontId="0" fillId="7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 vertical="center"/>
    </xf>
    <xf numFmtId="166" fontId="0" fillId="3" borderId="1" xfId="0" applyNumberFormat="1" applyFill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</xf>
    <xf numFmtId="166" fontId="0" fillId="5" borderId="1" xfId="0" applyNumberForma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left" vertical="center" wrapText="1"/>
      <protection locked="0"/>
    </xf>
    <xf numFmtId="14" fontId="1" fillId="0" borderId="0" xfId="0" applyNumberFormat="1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13" fillId="0" borderId="0" xfId="0" applyFont="1" applyAlignment="1"/>
    <xf numFmtId="1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ont="1"/>
    <xf numFmtId="44" fontId="0" fillId="0" borderId="1" xfId="0" applyNumberFormat="1" applyBorder="1"/>
    <xf numFmtId="0" fontId="0" fillId="0" borderId="0" xfId="0"/>
    <xf numFmtId="0" fontId="0" fillId="0" borderId="1" xfId="0" applyBorder="1"/>
    <xf numFmtId="0" fontId="12" fillId="2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44" fontId="8" fillId="3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44" fontId="21" fillId="8" borderId="0" xfId="0" applyNumberFormat="1" applyFont="1" applyFill="1"/>
    <xf numFmtId="44" fontId="0" fillId="0" borderId="1" xfId="1" applyFont="1" applyBorder="1"/>
    <xf numFmtId="44" fontId="0" fillId="0" borderId="3" xfId="1" applyFont="1" applyBorder="1"/>
    <xf numFmtId="44" fontId="8" fillId="0" borderId="2" xfId="0" applyNumberFormat="1" applyFont="1" applyBorder="1"/>
    <xf numFmtId="0" fontId="8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44" fontId="20" fillId="0" borderId="0" xfId="0" applyNumberFormat="1" applyFont="1" applyAlignment="1">
      <alignment vertical="center"/>
    </xf>
    <xf numFmtId="0" fontId="20" fillId="0" borderId="0" xfId="0" applyFont="1"/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44" fontId="8" fillId="0" borderId="6" xfId="1" applyFont="1" applyBorder="1" applyAlignment="1">
      <alignment vertical="center"/>
    </xf>
    <xf numFmtId="44" fontId="8" fillId="3" borderId="6" xfId="1" applyFont="1" applyFill="1" applyBorder="1" applyAlignment="1">
      <alignment vertical="center"/>
    </xf>
    <xf numFmtId="44" fontId="8" fillId="3" borderId="6" xfId="0" applyNumberFormat="1" applyFont="1" applyFill="1" applyBorder="1" applyAlignment="1">
      <alignment vertical="center"/>
    </xf>
    <xf numFmtId="44" fontId="0" fillId="0" borderId="3" xfId="0" applyNumberFormat="1" applyBorder="1"/>
    <xf numFmtId="0" fontId="0" fillId="9" borderId="1" xfId="0" applyFill="1" applyBorder="1" applyAlignment="1">
      <alignment wrapText="1"/>
    </xf>
    <xf numFmtId="0" fontId="0" fillId="0" borderId="1" xfId="0" applyFill="1" applyBorder="1"/>
    <xf numFmtId="0" fontId="17" fillId="4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44" fontId="0" fillId="0" borderId="0" xfId="0" applyNumberFormat="1" applyBorder="1"/>
    <xf numFmtId="44" fontId="23" fillId="0" borderId="0" xfId="0" applyNumberFormat="1" applyFont="1"/>
    <xf numFmtId="44" fontId="0" fillId="0" borderId="0" xfId="0" applyNumberFormat="1"/>
    <xf numFmtId="0" fontId="0" fillId="0" borderId="0" xfId="0" applyBorder="1" applyAlignment="1">
      <alignment vertical="center"/>
    </xf>
    <xf numFmtId="0" fontId="8" fillId="0" borderId="7" xfId="0" applyFont="1" applyFill="1" applyBorder="1" applyAlignment="1">
      <alignment horizontal="right" vertical="center"/>
    </xf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8" fontId="0" fillId="0" borderId="1" xfId="0" applyNumberFormat="1" applyBorder="1"/>
    <xf numFmtId="8" fontId="0" fillId="3" borderId="2" xfId="0" applyNumberFormat="1" applyFill="1" applyBorder="1"/>
    <xf numFmtId="0" fontId="24" fillId="2" borderId="1" xfId="0" applyFont="1" applyFill="1" applyBorder="1" applyAlignment="1">
      <alignment horizontal="center"/>
    </xf>
    <xf numFmtId="0" fontId="12" fillId="2" borderId="0" xfId="0" applyFont="1" applyFill="1"/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8" fillId="3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166" fontId="14" fillId="0" borderId="1" xfId="0" applyNumberFormat="1" applyFont="1" applyBorder="1" applyAlignment="1" applyProtection="1">
      <alignment horizontal="center" vertical="center"/>
    </xf>
    <xf numFmtId="0" fontId="25" fillId="2" borderId="1" xfId="0" applyFont="1" applyFill="1" applyBorder="1" applyAlignment="1">
      <alignment horizontal="center"/>
    </xf>
    <xf numFmtId="166" fontId="0" fillId="0" borderId="1" xfId="0" applyNumberForma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0" fillId="0" borderId="0" xfId="1" applyFont="1" applyFill="1" applyAlignment="1">
      <alignment vertical="center"/>
    </xf>
    <xf numFmtId="0" fontId="12" fillId="2" borderId="0" xfId="0" applyFont="1" applyFill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19"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numFmt numFmtId="12" formatCode="&quot;$&quot;#,##0.00_);[Red]\(&quot;$&quot;#,##0.00\)"/>
    </dxf>
    <dxf>
      <fill>
        <patternFill patternType="solid">
          <bgColor rgb="FFFFFF00"/>
        </patternFill>
      </fill>
    </dxf>
    <dxf>
      <border>
        <left style="thick">
          <color theme="0" tint="-0.24994659260841701"/>
        </left>
        <right style="thick">
          <color theme="0" tint="-0.24994659260841701"/>
        </right>
        <top style="thick">
          <color theme="0" tint="-0.24994659260841701"/>
        </top>
        <bottom style="thick">
          <color theme="0" tint="-0.24994659260841701"/>
        </bottom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rgb="FFCC9900"/>
      </font>
    </dxf>
    <dxf>
      <font>
        <color rgb="FFCC9900"/>
      </font>
    </dxf>
    <dxf>
      <fill>
        <patternFill patternType="solid">
          <bgColor rgb="FF0000CC"/>
        </patternFill>
      </fill>
    </dxf>
    <dxf>
      <fill>
        <patternFill patternType="solid">
          <bgColor rgb="FF0000CC"/>
        </patternFill>
      </fill>
    </dxf>
    <dxf>
      <font>
        <color rgb="FFCC9900"/>
      </font>
    </dxf>
    <dxf>
      <font>
        <color rgb="FFCC9900"/>
      </font>
    </dxf>
    <dxf>
      <fill>
        <patternFill patternType="solid">
          <bgColor rgb="FF0000CC"/>
        </patternFill>
      </fill>
    </dxf>
    <dxf>
      <fill>
        <patternFill patternType="solid">
          <bgColor rgb="FF0000CC"/>
        </patternFill>
      </fill>
    </dxf>
  </dxfs>
  <tableStyles count="0" defaultTableStyle="TableStyleMedium2" defaultPivotStyle="PivotStyleLight16"/>
  <colors>
    <mruColors>
      <color rgb="FFCC9900"/>
      <color rgb="FF0000CC"/>
      <color rgb="FFFFFFCC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 Region T.O.R.C.H Workbook.xlsx]Expense Detail!PivotTable1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T.O.R.C.H Expenses by Purchaser</a:t>
            </a:r>
          </a:p>
        </c:rich>
      </c:tx>
      <c:layout>
        <c:manualLayout>
          <c:xMode val="edge"/>
          <c:yMode val="edge"/>
          <c:x val="0.25525703361308116"/>
          <c:y val="4.1960712805636131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layout>
            <c:manualLayout>
              <c:x val="-1.9987452393308819E-2"/>
              <c:y val="4.5931758530183726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layout>
            <c:manualLayout>
              <c:x val="-5.017293073181555E-2"/>
              <c:y val="0.17823650238093477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layout>
            <c:manualLayout>
              <c:x val="-7.0605303574106963E-3"/>
              <c:y val="9.8318267540886919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layout>
            <c:manualLayout>
              <c:x val="2.2816391601142526E-2"/>
              <c:y val="0.18718911280866979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layout>
            <c:manualLayout>
              <c:x val="3.5667342400154144E-2"/>
              <c:y val="-8.3743258161597167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layout>
            <c:manualLayout>
              <c:x val="-9.9697525611736434E-2"/>
              <c:y val="-4.5583797683367587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layout>
            <c:manualLayout>
              <c:x val="7.2425537381042043E-2"/>
              <c:y val="-9.0652907616236456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layout>
            <c:manualLayout>
              <c:x val="1.548662579927549E-2"/>
              <c:y val="0.1257339587870665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layout>
            <c:manualLayout>
              <c:x val="-3.7076636351856603E-2"/>
              <c:y val="-2.9371418998157144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layout>
            <c:manualLayout>
              <c:x val="8.556146850428447E-3"/>
              <c:y val="0.28787334561903166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layout>
            <c:manualLayout>
              <c:x val="-7.2463826699624673E-2"/>
              <c:y val="0.16860713687384821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83299905972213E-2"/>
          <c:y val="0.33740794102864802"/>
          <c:w val="0.90792034323611792"/>
          <c:h val="0.58464238845144356"/>
        </c:manualLayout>
      </c:layout>
      <c:pie3DChart>
        <c:varyColors val="1"/>
        <c:ser>
          <c:idx val="0"/>
          <c:order val="0"/>
          <c:tx>
            <c:strRef>
              <c:f>'Expense Detail'!$C$6</c:f>
              <c:strCache>
                <c:ptCount val="1"/>
                <c:pt idx="0">
                  <c:v>Total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'Expense Detail'!$B$7:$B$8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'Expense Detail'!$C$7:$C$8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A9B1-4AB3-8D3B-16BA92743C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verticalDpi="0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0</xdr:row>
      <xdr:rowOff>123825</xdr:rowOff>
    </xdr:from>
    <xdr:to>
      <xdr:col>3</xdr:col>
      <xdr:colOff>1086514</xdr:colOff>
      <xdr:row>5</xdr:row>
      <xdr:rowOff>46971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23825"/>
          <a:ext cx="2667664" cy="875646"/>
        </a:xfrm>
        <a:prstGeom prst="rect">
          <a:avLst/>
        </a:prstGeom>
        <a:noFill/>
        <a:ln w="571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885825</xdr:colOff>
      <xdr:row>34</xdr:row>
      <xdr:rowOff>161925</xdr:rowOff>
    </xdr:from>
    <xdr:to>
      <xdr:col>4</xdr:col>
      <xdr:colOff>1178647</xdr:colOff>
      <xdr:row>39</xdr:row>
      <xdr:rowOff>76092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10467975"/>
          <a:ext cx="6923810" cy="8666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1</xdr:col>
      <xdr:colOff>1829464</xdr:colOff>
      <xdr:row>5</xdr:row>
      <xdr:rowOff>27921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2667664" cy="875646"/>
        </a:xfrm>
        <a:prstGeom prst="rect">
          <a:avLst/>
        </a:prstGeom>
        <a:noFill/>
        <a:ln w="571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3</xdr:col>
      <xdr:colOff>152401</xdr:colOff>
      <xdr:row>1</xdr:row>
      <xdr:rowOff>19051</xdr:rowOff>
    </xdr:from>
    <xdr:to>
      <xdr:col>9</xdr:col>
      <xdr:colOff>1724026</xdr:colOff>
      <xdr:row>3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543301" y="209551"/>
          <a:ext cx="5314950" cy="457200"/>
        </a:xfrm>
        <a:prstGeom prst="rect">
          <a:avLst/>
        </a:prstGeom>
        <a:solidFill>
          <a:schemeClr val="lt1"/>
        </a:solidFill>
        <a:ln w="57150" cmpd="sng">
          <a:solidFill>
            <a:srgbClr val="CC99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0000CC"/>
              </a:solidFill>
            </a:rPr>
            <a:t>T.O.R.C.H</a:t>
          </a:r>
          <a:r>
            <a:rPr lang="en-US" sz="1600" b="1" baseline="0">
              <a:solidFill>
                <a:srgbClr val="0000CC"/>
              </a:solidFill>
            </a:rPr>
            <a:t> BUDGET VS. EXPENSES TRACKER</a:t>
          </a:r>
          <a:endParaRPr lang="en-US" sz="1600" b="1">
            <a:solidFill>
              <a:srgbClr val="0000CC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182561</xdr:colOff>
      <xdr:row>0</xdr:row>
      <xdr:rowOff>55562</xdr:rowOff>
    </xdr:from>
    <xdr:to>
      <xdr:col>6</xdr:col>
      <xdr:colOff>63500</xdr:colOff>
      <xdr:row>15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0</xdr:col>
      <xdr:colOff>2876550</xdr:colOff>
      <xdr:row>5</xdr:row>
      <xdr:rowOff>45384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2828925" cy="874059"/>
        </a:xfrm>
        <a:prstGeom prst="rect">
          <a:avLst/>
        </a:prstGeom>
        <a:noFill/>
        <a:ln w="571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4</xdr:row>
      <xdr:rowOff>180975</xdr:rowOff>
    </xdr:from>
    <xdr:to>
      <xdr:col>9</xdr:col>
      <xdr:colOff>28575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3228975" y="942975"/>
          <a:ext cx="281940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Estimated attendance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2078702</xdr:colOff>
      <xdr:row>5</xdr:row>
      <xdr:rowOff>10458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2677189" cy="877233"/>
        </a:xfrm>
        <a:prstGeom prst="rect">
          <a:avLst/>
        </a:prstGeom>
        <a:noFill/>
        <a:ln w="571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2</xdr:col>
      <xdr:colOff>409575</xdr:colOff>
      <xdr:row>0</xdr:row>
      <xdr:rowOff>180974</xdr:rowOff>
    </xdr:from>
    <xdr:to>
      <xdr:col>4</xdr:col>
      <xdr:colOff>2000250</xdr:colOff>
      <xdr:row>4</xdr:row>
      <xdr:rowOff>85724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228975" y="180974"/>
          <a:ext cx="3657600" cy="676275"/>
        </a:xfrm>
        <a:prstGeom prst="rect">
          <a:avLst/>
        </a:prstGeom>
        <a:solidFill>
          <a:srgbClr val="0000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rgbClr val="CC9900"/>
              </a:solidFill>
            </a:rPr>
            <a:t>Formal Rush</a:t>
          </a:r>
        </a:p>
        <a:p>
          <a:pPr algn="ctr"/>
          <a:r>
            <a:rPr lang="en-US" sz="1800" b="1">
              <a:solidFill>
                <a:srgbClr val="CC9900"/>
              </a:solidFill>
            </a:rPr>
            <a:t>[Insert Date]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8799</xdr:colOff>
      <xdr:row>0</xdr:row>
      <xdr:rowOff>129687</xdr:rowOff>
    </xdr:from>
    <xdr:to>
      <xdr:col>3</xdr:col>
      <xdr:colOff>1131214</xdr:colOff>
      <xdr:row>5</xdr:row>
      <xdr:rowOff>54420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1722" y="129687"/>
          <a:ext cx="2675723" cy="877233"/>
        </a:xfrm>
        <a:prstGeom prst="rect">
          <a:avLst/>
        </a:prstGeom>
        <a:noFill/>
        <a:ln w="57150">
          <a:solidFill>
            <a:srgbClr val="CC99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425698</xdr:colOff>
      <xdr:row>6</xdr:row>
      <xdr:rowOff>41031</xdr:rowOff>
    </xdr:from>
    <xdr:to>
      <xdr:col>3</xdr:col>
      <xdr:colOff>1768723</xdr:colOff>
      <xdr:row>9</xdr:row>
      <xdr:rowOff>109904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400179" y="1184031"/>
          <a:ext cx="3753582" cy="640373"/>
        </a:xfrm>
        <a:prstGeom prst="rect">
          <a:avLst/>
        </a:prstGeom>
        <a:solidFill>
          <a:srgbClr val="0000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rgbClr val="CC9900"/>
              </a:solidFill>
            </a:rPr>
            <a:t>T.O.R.C.H Interview Schedule</a:t>
          </a:r>
        </a:p>
        <a:p>
          <a:pPr algn="ctr"/>
          <a:r>
            <a:rPr lang="en-US" sz="1600" b="1">
              <a:solidFill>
                <a:srgbClr val="CC9900"/>
              </a:solidFill>
            </a:rPr>
            <a:t>[Insert Date]</a:t>
          </a:r>
        </a:p>
      </xdr:txBody>
    </xdr:sp>
    <xdr:clientData/>
  </xdr:twoCellAnchor>
  <xdr:twoCellAnchor>
    <xdr:from>
      <xdr:col>0</xdr:col>
      <xdr:colOff>256442</xdr:colOff>
      <xdr:row>0</xdr:row>
      <xdr:rowOff>175846</xdr:rowOff>
    </xdr:from>
    <xdr:to>
      <xdr:col>1</xdr:col>
      <xdr:colOff>879231</xdr:colOff>
      <xdr:row>4</xdr:row>
      <xdr:rowOff>58615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56442" y="175846"/>
          <a:ext cx="1736481" cy="644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Reminder: No</a:t>
          </a:r>
          <a:r>
            <a:rPr lang="en-US" sz="1100" baseline="0">
              <a:solidFill>
                <a:srgbClr val="FF0000"/>
              </a:solidFill>
            </a:rPr>
            <a:t> more than three (3) interviewers in a room with each Aspirant!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104775</xdr:rowOff>
    </xdr:from>
    <xdr:to>
      <xdr:col>4</xdr:col>
      <xdr:colOff>2858164</xdr:colOff>
      <xdr:row>5</xdr:row>
      <xdr:rowOff>27921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04775"/>
          <a:ext cx="2667664" cy="875646"/>
        </a:xfrm>
        <a:prstGeom prst="rect">
          <a:avLst/>
        </a:prstGeom>
        <a:noFill/>
        <a:ln w="571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1444625</xdr:colOff>
      <xdr:row>0</xdr:row>
      <xdr:rowOff>69717</xdr:rowOff>
    </xdr:from>
    <xdr:to>
      <xdr:col>4</xdr:col>
      <xdr:colOff>3982113</xdr:colOff>
      <xdr:row>4</xdr:row>
      <xdr:rowOff>132695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563" y="69717"/>
          <a:ext cx="2537488" cy="832916"/>
        </a:xfrm>
        <a:prstGeom prst="rect">
          <a:avLst/>
        </a:prstGeom>
        <a:noFill/>
        <a:ln w="571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95250</xdr:rowOff>
    </xdr:from>
    <xdr:to>
      <xdr:col>4</xdr:col>
      <xdr:colOff>3610639</xdr:colOff>
      <xdr:row>5</xdr:row>
      <xdr:rowOff>10458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95250"/>
          <a:ext cx="2667664" cy="875646"/>
        </a:xfrm>
        <a:prstGeom prst="rect">
          <a:avLst/>
        </a:prstGeom>
        <a:noFill/>
        <a:ln w="571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123825</xdr:rowOff>
    </xdr:from>
    <xdr:to>
      <xdr:col>4</xdr:col>
      <xdr:colOff>3458239</xdr:colOff>
      <xdr:row>5</xdr:row>
      <xdr:rowOff>39033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23825"/>
          <a:ext cx="2667664" cy="875646"/>
        </a:xfrm>
        <a:prstGeom prst="rect">
          <a:avLst/>
        </a:prstGeom>
        <a:noFill/>
        <a:ln w="571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133350</xdr:rowOff>
    </xdr:from>
    <xdr:to>
      <xdr:col>4</xdr:col>
      <xdr:colOff>3267739</xdr:colOff>
      <xdr:row>5</xdr:row>
      <xdr:rowOff>46971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33350"/>
          <a:ext cx="2667664" cy="875646"/>
        </a:xfrm>
        <a:prstGeom prst="rect">
          <a:avLst/>
        </a:prstGeom>
        <a:noFill/>
        <a:ln w="571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298450</xdr:colOff>
      <xdr:row>0</xdr:row>
      <xdr:rowOff>125412</xdr:rowOff>
    </xdr:from>
    <xdr:to>
      <xdr:col>4</xdr:col>
      <xdr:colOff>3127375</xdr:colOff>
      <xdr:row>5</xdr:row>
      <xdr:rowOff>39033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8638" y="125412"/>
          <a:ext cx="2828925" cy="874059"/>
        </a:xfrm>
        <a:prstGeom prst="rect">
          <a:avLst/>
        </a:prstGeom>
        <a:noFill/>
        <a:ln w="571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mitha Norman" refreshedDate="42616.476312037033" createdVersion="4" refreshedVersion="4" minRefreshableVersion="3" recordCount="48">
  <cacheSource type="worksheet">
    <worksheetSource ref="A18:H66" sheet="Expense Detail"/>
  </cacheSource>
  <cacheFields count="8">
    <cacheField name="Date Purchased" numFmtId="14">
      <sharedItems containsNonDate="0" containsString="0" containsBlank="1"/>
    </cacheField>
    <cacheField name="Purchaser" numFmtId="0">
      <sharedItems containsNonDate="0" containsBlank="1" count="8">
        <m/>
        <s v="Remitha Norman" u="1"/>
        <s v="Shira Amos" u="1"/>
        <s v="Nieka Davis" u="1"/>
        <s v="Daphne Gilmore" u="1"/>
        <s v="All Mentors" u="1"/>
        <s v="Dawn Wright" u="1"/>
        <s v="Alpha Sigma Chapter" u="1"/>
      </sharedItems>
    </cacheField>
    <cacheField name="Expense Type" numFmtId="0">
      <sharedItems containsNonDate="0" containsBlank="1" count="11">
        <m/>
        <s v="Postage" u="1"/>
        <s v="Formal Tea" u="1"/>
        <s v="Formal Rush" u="1"/>
        <s v="Induction Ceremony" u="1"/>
        <s v="Candidate Binders" u="1"/>
        <s v="Money Order(s)" u="1"/>
        <s v="Affirmation Ceremony" u="1"/>
        <s v="New Member Presentation" u="1"/>
        <s v="New Member Gift" u="1"/>
        <s v="Anti-Basileus Binder" u="1"/>
      </sharedItems>
    </cacheField>
    <cacheField name="2015 T.O.R.C.H Program Expenses" numFmtId="0">
      <sharedItems containsNonDate="0" containsString="0" containsBlank="1"/>
    </cacheField>
    <cacheField name="Vendor" numFmtId="0">
      <sharedItems containsNonDate="0" containsString="0" containsBlank="1"/>
    </cacheField>
    <cacheField name="Quantity" numFmtId="0">
      <sharedItems containsNonDate="0" containsString="0" containsBlank="1"/>
    </cacheField>
    <cacheField name="Cost/Item" numFmtId="165">
      <sharedItems containsNonDate="0" containsString="0" containsBlank="1"/>
    </cacheField>
    <cacheField name="Total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  <r>
    <m/>
    <x v="0"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 rowHeaderCaption="Purchaser">
  <location ref="B6:C8" firstHeaderRow="1" firstDataRow="1" firstDataCol="1" rowPageCount="1" colPageCount="1"/>
  <pivotFields count="8">
    <pivotField numFmtId="14" showAll="0"/>
    <pivotField axis="axisRow" showAll="0" sortType="descending">
      <items count="9">
        <item m="1" x="7"/>
        <item m="1" x="6"/>
        <item m="1" x="3"/>
        <item m="1" x="1"/>
        <item m="1" x="2"/>
        <item m="1" x="4"/>
        <item m="1" x="5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2">
        <item m="1" x="7"/>
        <item m="1" x="10"/>
        <item m="1" x="5"/>
        <item m="1" x="3"/>
        <item m="1" x="2"/>
        <item m="1" x="4"/>
        <item m="1" x="6"/>
        <item m="1" x="9"/>
        <item m="1" x="1"/>
        <item m="1" x="8"/>
        <item x="0"/>
        <item t="default"/>
      </items>
    </pivotField>
    <pivotField showAll="0"/>
    <pivotField showAll="0"/>
    <pivotField showAll="0"/>
    <pivotField numFmtId="165" showAll="0"/>
    <pivotField dataField="1" numFmtId="165" showAll="0"/>
  </pivotFields>
  <rowFields count="1">
    <field x="1"/>
  </rowFields>
  <rowItems count="2">
    <i>
      <x v="7"/>
    </i>
    <i t="grand">
      <x/>
    </i>
  </rowItems>
  <colItems count="1">
    <i/>
  </colItems>
  <pageFields count="1">
    <pageField fld="2" hier="-1"/>
  </pageFields>
  <dataFields count="1">
    <dataField name="Total Expenses" fld="7" baseField="1" baseItem="0" numFmtId="8"/>
  </dataFields>
  <formats count="19">
    <format dxfId="18">
      <pivotArea field="1" type="button" dataOnly="0" labelOnly="1" outline="0" axis="axisRow" fieldPosition="0"/>
    </format>
    <format dxfId="17">
      <pivotArea dataOnly="0" labelOnly="1" outline="0" axis="axisValues" fieldPosition="0"/>
    </format>
    <format dxfId="16">
      <pivotArea field="1" type="button" dataOnly="0" labelOnly="1" outline="0" axis="axisRow" fieldPosition="0"/>
    </format>
    <format dxfId="15">
      <pivotArea dataOnly="0" labelOnly="1" outline="0" axis="axisValues" fieldPosition="0"/>
    </format>
    <format dxfId="14">
      <pivotArea field="2" type="button" dataOnly="0" labelOnly="1" outline="0" axis="axisPage" fieldPosition="0"/>
    </format>
    <format dxfId="13">
      <pivotArea dataOnly="0" labelOnly="1" outline="0" fieldPosition="0">
        <references count="1">
          <reference field="2" count="0"/>
        </references>
      </pivotArea>
    </format>
    <format dxfId="12">
      <pivotArea field="2" type="button" dataOnly="0" labelOnly="1" outline="0" axis="axisPage" fieldPosition="0"/>
    </format>
    <format dxfId="11">
      <pivotArea dataOnly="0" labelOnly="1" outline="0" fieldPosition="0">
        <references count="1">
          <reference field="2" count="0"/>
        </references>
      </pivotArea>
    </format>
    <format dxfId="10">
      <pivotArea collapsedLevelsAreSubtotals="1" fieldPosition="0">
        <references count="1">
          <reference field="1" count="0"/>
        </references>
      </pivotArea>
    </format>
    <format dxfId="9">
      <pivotArea field="1" type="button" dataOnly="0" labelOnly="1" outline="0" axis="axisRow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grandRow="1" outline="0" collapsedLevelsAreSubtotals="1" fieldPosition="0"/>
    </format>
    <format dxfId="5">
      <pivotArea grandRow="1" outline="0" collapsedLevelsAreSubtotals="1" fieldPosition="0"/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3">
      <pivotArea field="1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0"/>
        </references>
      </pivotArea>
    </format>
  </formats>
  <chartFormats count="6">
    <chartFormat chart="0" format="4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6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7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48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49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50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7:E34"/>
  <sheetViews>
    <sheetView tabSelected="1"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/>
  <cols>
    <col min="1" max="1" width="16.7109375" bestFit="1" customWidth="1"/>
    <col min="2" max="2" width="43.7109375" style="2" customWidth="1"/>
    <col min="3" max="3" width="8.5703125" style="1" bestFit="1" customWidth="1"/>
    <col min="4" max="4" width="30.42578125" style="1" bestFit="1" customWidth="1"/>
    <col min="5" max="5" width="35.85546875" customWidth="1"/>
  </cols>
  <sheetData>
    <row r="7" spans="1:5" ht="15.75">
      <c r="A7" s="3" t="s">
        <v>5</v>
      </c>
      <c r="B7" s="4" t="s">
        <v>6</v>
      </c>
      <c r="C7" s="3" t="s">
        <v>19</v>
      </c>
      <c r="D7" s="3" t="s">
        <v>319</v>
      </c>
      <c r="E7" s="3" t="s">
        <v>41</v>
      </c>
    </row>
    <row r="8" spans="1:5">
      <c r="A8" s="5" t="s">
        <v>0</v>
      </c>
      <c r="B8" s="8" t="s">
        <v>1</v>
      </c>
      <c r="C8" s="10">
        <v>1</v>
      </c>
      <c r="D8" s="59">
        <v>42790</v>
      </c>
      <c r="E8" s="39"/>
    </row>
    <row r="9" spans="1:5">
      <c r="A9" s="5" t="s">
        <v>253</v>
      </c>
      <c r="B9" s="8" t="s">
        <v>2</v>
      </c>
      <c r="C9" s="43">
        <v>1</v>
      </c>
      <c r="D9" s="60">
        <f t="shared" ref="D9:D24" si="0">($D$8+C9)-1</f>
        <v>42790</v>
      </c>
      <c r="E9" s="39"/>
    </row>
    <row r="10" spans="1:5">
      <c r="A10" s="5" t="s">
        <v>3</v>
      </c>
      <c r="B10" s="8" t="s">
        <v>4</v>
      </c>
      <c r="C10" s="43">
        <v>3</v>
      </c>
      <c r="D10" s="60">
        <f t="shared" si="0"/>
        <v>42792</v>
      </c>
      <c r="E10" s="39"/>
    </row>
    <row r="11" spans="1:5">
      <c r="A11" s="5" t="s">
        <v>7</v>
      </c>
      <c r="B11" s="8" t="s">
        <v>8</v>
      </c>
      <c r="C11" s="43">
        <v>4</v>
      </c>
      <c r="D11" s="60">
        <f t="shared" si="0"/>
        <v>42793</v>
      </c>
      <c r="E11" s="39"/>
    </row>
    <row r="12" spans="1:5">
      <c r="A12" s="5" t="s">
        <v>9</v>
      </c>
      <c r="B12" s="8" t="s">
        <v>10</v>
      </c>
      <c r="C12" s="58">
        <v>7</v>
      </c>
      <c r="D12" s="60">
        <f>($D$8+C12)-1</f>
        <v>42796</v>
      </c>
      <c r="E12" s="39"/>
    </row>
    <row r="13" spans="1:5">
      <c r="A13" s="5" t="s">
        <v>279</v>
      </c>
      <c r="B13" s="8" t="s">
        <v>11</v>
      </c>
      <c r="C13" s="10">
        <v>11</v>
      </c>
      <c r="D13" s="60">
        <f t="shared" si="0"/>
        <v>42800</v>
      </c>
      <c r="E13" s="39"/>
    </row>
    <row r="14" spans="1:5">
      <c r="A14" s="5" t="s">
        <v>279</v>
      </c>
      <c r="B14" s="8" t="s">
        <v>12</v>
      </c>
      <c r="C14" s="58">
        <v>11</v>
      </c>
      <c r="D14" s="143">
        <f t="shared" si="0"/>
        <v>42800</v>
      </c>
      <c r="E14" s="39"/>
    </row>
    <row r="15" spans="1:5">
      <c r="A15" s="5" t="s">
        <v>14</v>
      </c>
      <c r="B15" s="8" t="s">
        <v>13</v>
      </c>
      <c r="C15" s="10">
        <v>17</v>
      </c>
      <c r="D15" s="60">
        <f t="shared" si="0"/>
        <v>42806</v>
      </c>
      <c r="E15" s="39"/>
    </row>
    <row r="16" spans="1:5">
      <c r="A16" s="5" t="s">
        <v>15</v>
      </c>
      <c r="B16" s="8" t="s">
        <v>16</v>
      </c>
      <c r="C16" s="10">
        <v>19</v>
      </c>
      <c r="D16" s="60">
        <f t="shared" si="0"/>
        <v>42808</v>
      </c>
      <c r="E16" s="39"/>
    </row>
    <row r="17" spans="1:5" ht="30">
      <c r="A17" s="17" t="s">
        <v>15</v>
      </c>
      <c r="B17" s="26" t="s">
        <v>294</v>
      </c>
      <c r="C17" s="18">
        <v>19</v>
      </c>
      <c r="D17" s="61">
        <f t="shared" si="0"/>
        <v>42808</v>
      </c>
      <c r="E17" s="40" t="s">
        <v>280</v>
      </c>
    </row>
    <row r="18" spans="1:5" ht="60">
      <c r="A18" s="5" t="s">
        <v>17</v>
      </c>
      <c r="B18" s="8" t="s">
        <v>18</v>
      </c>
      <c r="C18" s="10">
        <v>20</v>
      </c>
      <c r="D18" s="60">
        <f t="shared" si="0"/>
        <v>42809</v>
      </c>
      <c r="E18" s="41" t="s">
        <v>151</v>
      </c>
    </row>
    <row r="19" spans="1:5">
      <c r="A19" s="5" t="s">
        <v>17</v>
      </c>
      <c r="B19" s="8" t="s">
        <v>24</v>
      </c>
      <c r="C19" s="10">
        <v>20</v>
      </c>
      <c r="D19" s="60">
        <f t="shared" si="0"/>
        <v>42809</v>
      </c>
      <c r="E19" s="39"/>
    </row>
    <row r="20" spans="1:5">
      <c r="A20" s="5" t="s">
        <v>20</v>
      </c>
      <c r="B20" s="8" t="s">
        <v>23</v>
      </c>
      <c r="C20" s="43">
        <v>21</v>
      </c>
      <c r="D20" s="60">
        <f t="shared" si="0"/>
        <v>42810</v>
      </c>
      <c r="E20" s="39"/>
    </row>
    <row r="21" spans="1:5">
      <c r="A21" s="5" t="s">
        <v>278</v>
      </c>
      <c r="B21" s="8" t="s">
        <v>25</v>
      </c>
      <c r="C21" s="43">
        <v>26</v>
      </c>
      <c r="D21" s="60">
        <f t="shared" si="0"/>
        <v>42815</v>
      </c>
      <c r="E21" s="39"/>
    </row>
    <row r="22" spans="1:5" ht="30">
      <c r="A22" s="5" t="s">
        <v>277</v>
      </c>
      <c r="B22" s="8" t="s">
        <v>26</v>
      </c>
      <c r="C22" s="43">
        <v>31</v>
      </c>
      <c r="D22" s="60">
        <f t="shared" si="0"/>
        <v>42820</v>
      </c>
      <c r="E22" s="39"/>
    </row>
    <row r="23" spans="1:5" ht="30">
      <c r="A23" s="5" t="s">
        <v>276</v>
      </c>
      <c r="B23" s="8" t="s">
        <v>148</v>
      </c>
      <c r="C23" s="10">
        <v>37</v>
      </c>
      <c r="D23" s="60">
        <f t="shared" si="0"/>
        <v>42826</v>
      </c>
      <c r="E23" s="62" t="s">
        <v>147</v>
      </c>
    </row>
    <row r="24" spans="1:5" ht="30">
      <c r="A24" s="5" t="s">
        <v>275</v>
      </c>
      <c r="B24" s="8" t="s">
        <v>27</v>
      </c>
      <c r="C24" s="43">
        <v>37</v>
      </c>
      <c r="D24" s="60">
        <f t="shared" si="0"/>
        <v>42826</v>
      </c>
      <c r="E24" s="39"/>
    </row>
    <row r="25" spans="1:5">
      <c r="A25" s="17" t="s">
        <v>274</v>
      </c>
      <c r="B25" s="26" t="s">
        <v>39</v>
      </c>
      <c r="C25" s="18">
        <v>40</v>
      </c>
      <c r="D25" s="61">
        <f>($D$8+C25)-1</f>
        <v>42829</v>
      </c>
      <c r="E25" s="40" t="s">
        <v>280</v>
      </c>
    </row>
    <row r="26" spans="1:5" ht="106.5" customHeight="1">
      <c r="A26" s="5" t="s">
        <v>273</v>
      </c>
      <c r="B26" s="8" t="s">
        <v>21</v>
      </c>
      <c r="C26" s="10">
        <v>42</v>
      </c>
      <c r="D26" s="60">
        <f>($D$8+C26)-1</f>
        <v>42831</v>
      </c>
      <c r="E26" s="42" t="s">
        <v>84</v>
      </c>
    </row>
    <row r="27" spans="1:5">
      <c r="A27" s="5" t="s">
        <v>273</v>
      </c>
      <c r="B27" s="8" t="s">
        <v>22</v>
      </c>
      <c r="C27" s="10">
        <v>42</v>
      </c>
      <c r="D27" s="60">
        <f>($D$8+C27)-1</f>
        <v>42831</v>
      </c>
      <c r="E27" s="39"/>
    </row>
    <row r="29" spans="1:5" ht="15.75">
      <c r="A29" s="3" t="s">
        <v>5</v>
      </c>
      <c r="B29" s="4" t="s">
        <v>6</v>
      </c>
      <c r="C29" s="3" t="s">
        <v>19</v>
      </c>
      <c r="D29" s="144" t="s">
        <v>252</v>
      </c>
      <c r="E29" s="3" t="s">
        <v>41</v>
      </c>
    </row>
    <row r="30" spans="1:5" ht="19.5" customHeight="1">
      <c r="A30" s="65" t="s">
        <v>70</v>
      </c>
      <c r="B30" s="66" t="s">
        <v>58</v>
      </c>
      <c r="C30" s="67">
        <v>60</v>
      </c>
      <c r="D30" s="61">
        <f>($D$8+C30)-1</f>
        <v>42849</v>
      </c>
      <c r="E30" s="66"/>
    </row>
    <row r="31" spans="1:5" ht="30">
      <c r="A31" s="5" t="s">
        <v>71</v>
      </c>
      <c r="B31" s="8" t="s">
        <v>57</v>
      </c>
      <c r="C31" s="27">
        <v>52</v>
      </c>
      <c r="D31" s="145">
        <f>($D$8+C31)-1</f>
        <v>42841</v>
      </c>
      <c r="E31" s="6" t="s">
        <v>152</v>
      </c>
    </row>
    <row r="32" spans="1:5" ht="30">
      <c r="A32" s="5" t="s">
        <v>71</v>
      </c>
      <c r="B32" s="8" t="s">
        <v>57</v>
      </c>
      <c r="C32" s="10"/>
      <c r="D32" s="68" t="s">
        <v>254</v>
      </c>
      <c r="E32" s="6" t="s">
        <v>255</v>
      </c>
    </row>
    <row r="34" spans="1:2">
      <c r="A34" s="19"/>
      <c r="B34" s="2" t="s">
        <v>40</v>
      </c>
    </row>
  </sheetData>
  <sheetProtection selectLockedCells="1"/>
  <pageMargins left="0.7" right="0.7" top="0.75" bottom="0.75" header="0.3" footer="0.3"/>
  <pageSetup scale="90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7:N101"/>
  <sheetViews>
    <sheetView zoomScale="98" zoomScaleNormal="98" workbookViewId="0">
      <pane xSplit="2" ySplit="8" topLeftCell="E9" activePane="bottomRight" state="frozen"/>
      <selection pane="topRight" activeCell="C1" sqref="C1"/>
      <selection pane="bottomLeft" activeCell="A9" sqref="A9"/>
      <selection pane="bottomRight" activeCell="J9" sqref="J9"/>
    </sheetView>
  </sheetViews>
  <sheetFormatPr defaultRowHeight="15"/>
  <cols>
    <col min="1" max="1" width="14" style="76" bestFit="1" customWidth="1"/>
    <col min="2" max="2" width="38.85546875" bestFit="1" customWidth="1"/>
    <col min="3" max="3" width="8.7109375" style="76" bestFit="1" customWidth="1"/>
    <col min="4" max="4" width="14.5703125" style="75" bestFit="1" customWidth="1"/>
    <col min="6" max="6" width="9.140625" style="76"/>
    <col min="7" max="7" width="14.5703125" style="75" bestFit="1" customWidth="1"/>
    <col min="10" max="10" width="29.5703125" customWidth="1"/>
    <col min="11" max="11" width="14.5703125" bestFit="1" customWidth="1"/>
    <col min="13" max="13" width="25.7109375" bestFit="1" customWidth="1"/>
    <col min="14" max="14" width="11.28515625" bestFit="1" customWidth="1"/>
  </cols>
  <sheetData>
    <row r="7" spans="1:14">
      <c r="C7" s="161" t="s">
        <v>184</v>
      </c>
      <c r="D7" s="161"/>
      <c r="F7" s="162" t="s">
        <v>185</v>
      </c>
      <c r="G7" s="162"/>
    </row>
    <row r="8" spans="1:14">
      <c r="A8" s="142" t="s">
        <v>251</v>
      </c>
      <c r="C8" s="110" t="s">
        <v>59</v>
      </c>
      <c r="D8" s="110" t="s">
        <v>172</v>
      </c>
      <c r="F8" s="109" t="s">
        <v>59</v>
      </c>
      <c r="G8" s="109" t="s">
        <v>172</v>
      </c>
    </row>
    <row r="9" spans="1:14" ht="15.75">
      <c r="B9" s="74" t="s">
        <v>175</v>
      </c>
      <c r="J9" s="84" t="s">
        <v>192</v>
      </c>
      <c r="K9" s="84" t="s">
        <v>61</v>
      </c>
    </row>
    <row r="10" spans="1:14">
      <c r="A10" s="154"/>
      <c r="B10" s="80" t="s">
        <v>162</v>
      </c>
      <c r="D10" s="77"/>
      <c r="G10" s="77"/>
      <c r="J10" s="83" t="s">
        <v>288</v>
      </c>
      <c r="K10" s="89"/>
      <c r="M10" t="s">
        <v>211</v>
      </c>
      <c r="N10" s="114">
        <f>K14-D101</f>
        <v>0</v>
      </c>
    </row>
    <row r="11" spans="1:14">
      <c r="A11" s="154"/>
      <c r="B11" t="s">
        <v>173</v>
      </c>
      <c r="D11" s="77"/>
      <c r="G11" s="77"/>
      <c r="J11" s="83" t="s">
        <v>289</v>
      </c>
      <c r="K11" s="89"/>
    </row>
    <row r="12" spans="1:14" ht="30">
      <c r="A12" s="154"/>
      <c r="B12" t="s">
        <v>171</v>
      </c>
      <c r="D12" s="77"/>
      <c r="G12" s="77"/>
      <c r="J12" s="6" t="s">
        <v>320</v>
      </c>
      <c r="K12" s="89"/>
    </row>
    <row r="13" spans="1:14" ht="15.75" thickBot="1">
      <c r="A13" s="154"/>
      <c r="B13" t="s">
        <v>178</v>
      </c>
      <c r="D13" s="77"/>
      <c r="G13" s="77"/>
      <c r="J13" s="108" t="s">
        <v>243</v>
      </c>
      <c r="K13" s="90"/>
    </row>
    <row r="14" spans="1:14" ht="17.25" thickTop="1" thickBot="1">
      <c r="A14" s="154"/>
      <c r="B14" t="s">
        <v>179</v>
      </c>
      <c r="D14" s="77"/>
      <c r="G14" s="77"/>
      <c r="J14" s="92" t="s">
        <v>210</v>
      </c>
      <c r="K14" s="91">
        <f>SUM(K10:K13)</f>
        <v>0</v>
      </c>
    </row>
    <row r="15" spans="1:14" ht="30.75" thickTop="1">
      <c r="A15" s="154"/>
      <c r="B15" s="2" t="s">
        <v>308</v>
      </c>
      <c r="D15" s="77"/>
      <c r="G15" s="77"/>
    </row>
    <row r="16" spans="1:14">
      <c r="A16" s="154"/>
      <c r="B16" t="s">
        <v>180</v>
      </c>
      <c r="D16" s="77"/>
      <c r="G16" s="77"/>
      <c r="J16" s="85" t="s">
        <v>190</v>
      </c>
      <c r="K16" s="85" t="s">
        <v>61</v>
      </c>
    </row>
    <row r="17" spans="1:13">
      <c r="A17" s="154"/>
      <c r="B17" t="s">
        <v>176</v>
      </c>
      <c r="D17" s="77"/>
      <c r="G17" s="77"/>
      <c r="J17" s="83" t="s">
        <v>168</v>
      </c>
      <c r="K17" s="81">
        <f>G25</f>
        <v>0</v>
      </c>
    </row>
    <row r="18" spans="1:13">
      <c r="A18" s="154"/>
      <c r="B18" t="s">
        <v>181</v>
      </c>
      <c r="D18" s="77"/>
      <c r="G18" s="77"/>
      <c r="J18" s="83" t="s">
        <v>1</v>
      </c>
      <c r="K18" s="81">
        <f>G36</f>
        <v>0</v>
      </c>
    </row>
    <row r="19" spans="1:13" s="96" customFormat="1">
      <c r="A19" s="154"/>
      <c r="B19" s="96" t="s">
        <v>214</v>
      </c>
      <c r="C19" s="76"/>
      <c r="D19" s="77"/>
      <c r="F19" s="76"/>
      <c r="G19" s="77"/>
      <c r="J19" s="83" t="s">
        <v>285</v>
      </c>
      <c r="K19" s="81">
        <f>G47</f>
        <v>0</v>
      </c>
    </row>
    <row r="20" spans="1:13" s="96" customFormat="1">
      <c r="A20" s="154"/>
      <c r="B20" s="96" t="s">
        <v>242</v>
      </c>
      <c r="C20" s="76"/>
      <c r="D20" s="77"/>
      <c r="F20" s="76"/>
      <c r="G20" s="77"/>
      <c r="J20" s="83" t="s">
        <v>286</v>
      </c>
      <c r="K20" s="81">
        <f>G57</f>
        <v>0</v>
      </c>
    </row>
    <row r="21" spans="1:13">
      <c r="A21" s="154"/>
      <c r="B21" t="s">
        <v>215</v>
      </c>
      <c r="D21" s="77"/>
      <c r="G21" s="77"/>
      <c r="J21" s="83" t="s">
        <v>88</v>
      </c>
      <c r="K21" s="81">
        <f>G75</f>
        <v>0</v>
      </c>
    </row>
    <row r="22" spans="1:13">
      <c r="A22" s="154"/>
      <c r="B22" s="135" t="s">
        <v>305</v>
      </c>
      <c r="C22" s="132"/>
      <c r="D22" s="133"/>
      <c r="E22" s="135"/>
      <c r="F22" s="132"/>
      <c r="G22" s="133"/>
      <c r="J22" s="83" t="s">
        <v>191</v>
      </c>
      <c r="K22" s="81">
        <f>G84</f>
        <v>0</v>
      </c>
    </row>
    <row r="23" spans="1:13">
      <c r="A23" s="154"/>
      <c r="B23" s="135" t="s">
        <v>306</v>
      </c>
      <c r="C23" s="132"/>
      <c r="D23" s="133"/>
      <c r="E23" s="135"/>
      <c r="F23" s="132"/>
      <c r="G23" s="133"/>
      <c r="J23" s="83" t="s">
        <v>58</v>
      </c>
      <c r="K23" s="81">
        <f>G92</f>
        <v>0</v>
      </c>
    </row>
    <row r="24" spans="1:13" ht="15.75" thickBot="1">
      <c r="A24" s="154"/>
      <c r="B24" t="s">
        <v>307</v>
      </c>
      <c r="D24" s="77"/>
      <c r="G24" s="77"/>
      <c r="J24" s="83" t="s">
        <v>287</v>
      </c>
      <c r="K24" s="106">
        <f>G99</f>
        <v>0</v>
      </c>
      <c r="M24" s="115"/>
    </row>
    <row r="25" spans="1:13" ht="17.25" thickTop="1" thickBot="1">
      <c r="A25" s="155"/>
      <c r="B25" s="57" t="s">
        <v>186</v>
      </c>
      <c r="C25" s="79"/>
      <c r="D25" s="103">
        <f>SUM(D10:D24)</f>
        <v>0</v>
      </c>
      <c r="F25" s="78"/>
      <c r="G25" s="104">
        <f>SUM(G10:G24)</f>
        <v>0</v>
      </c>
      <c r="J25" s="117" t="s">
        <v>199</v>
      </c>
      <c r="K25" s="86">
        <f>SUM(K17:K24)</f>
        <v>0</v>
      </c>
      <c r="M25" s="115"/>
    </row>
    <row r="26" spans="1:13" ht="15.75" thickTop="1">
      <c r="A26" s="155"/>
      <c r="D26" s="77"/>
      <c r="G26" s="77"/>
    </row>
    <row r="27" spans="1:13" ht="18.75">
      <c r="A27" s="155"/>
      <c r="B27" s="74" t="s">
        <v>177</v>
      </c>
      <c r="J27" s="87" t="s">
        <v>193</v>
      </c>
      <c r="K27" s="88">
        <f>K14-K25</f>
        <v>0</v>
      </c>
      <c r="M27" s="115"/>
    </row>
    <row r="28" spans="1:13">
      <c r="A28" s="154"/>
      <c r="B28" t="s">
        <v>208</v>
      </c>
      <c r="D28" s="77"/>
      <c r="G28" s="77"/>
      <c r="J28" s="112"/>
      <c r="K28" s="113"/>
    </row>
    <row r="29" spans="1:13">
      <c r="A29" s="154"/>
      <c r="B29" t="s">
        <v>170</v>
      </c>
      <c r="D29" s="77"/>
      <c r="G29" s="77"/>
      <c r="J29" s="112"/>
      <c r="K29" s="113"/>
    </row>
    <row r="30" spans="1:13">
      <c r="A30" s="154"/>
      <c r="B30" t="s">
        <v>130</v>
      </c>
      <c r="D30" s="77"/>
      <c r="G30" s="77"/>
    </row>
    <row r="31" spans="1:13">
      <c r="A31" s="154"/>
      <c r="B31" t="s">
        <v>165</v>
      </c>
      <c r="D31" s="77"/>
      <c r="G31" s="77"/>
    </row>
    <row r="32" spans="1:13">
      <c r="A32" s="154"/>
      <c r="B32" t="s">
        <v>182</v>
      </c>
      <c r="D32" s="77"/>
      <c r="G32" s="77"/>
    </row>
    <row r="33" spans="1:7">
      <c r="A33" s="154"/>
      <c r="B33" t="s">
        <v>167</v>
      </c>
      <c r="D33" s="77"/>
      <c r="G33" s="77"/>
    </row>
    <row r="34" spans="1:7">
      <c r="A34" s="154"/>
      <c r="B34" t="s">
        <v>164</v>
      </c>
      <c r="D34" s="77"/>
      <c r="G34" s="77"/>
    </row>
    <row r="35" spans="1:7">
      <c r="A35" s="154"/>
      <c r="B35" t="s">
        <v>183</v>
      </c>
      <c r="D35" s="77"/>
      <c r="G35" s="77"/>
    </row>
    <row r="36" spans="1:7" ht="15.75">
      <c r="A36" s="155"/>
      <c r="B36" s="57" t="s">
        <v>186</v>
      </c>
      <c r="C36" s="79"/>
      <c r="D36" s="103">
        <f>SUM(D28:D35)</f>
        <v>0</v>
      </c>
      <c r="F36" s="78"/>
      <c r="G36" s="104">
        <f>SUM(G28:G35)</f>
        <v>0</v>
      </c>
    </row>
    <row r="37" spans="1:7">
      <c r="A37" s="155"/>
      <c r="D37" s="77"/>
      <c r="G37" s="77"/>
    </row>
    <row r="38" spans="1:7" ht="15.75">
      <c r="A38" s="155"/>
      <c r="B38" s="74" t="s">
        <v>174</v>
      </c>
      <c r="D38" s="77"/>
      <c r="G38" s="77"/>
    </row>
    <row r="39" spans="1:7">
      <c r="A39" s="154"/>
      <c r="B39" t="s">
        <v>169</v>
      </c>
      <c r="D39" s="77"/>
      <c r="G39" s="77"/>
    </row>
    <row r="40" spans="1:7">
      <c r="A40" s="154"/>
      <c r="B40" t="s">
        <v>309</v>
      </c>
      <c r="D40" s="77"/>
      <c r="G40" s="77"/>
    </row>
    <row r="41" spans="1:7">
      <c r="A41" s="154"/>
      <c r="B41" t="s">
        <v>187</v>
      </c>
      <c r="D41" s="77"/>
      <c r="G41" s="77"/>
    </row>
    <row r="42" spans="1:7">
      <c r="A42" s="154"/>
      <c r="B42" t="s">
        <v>188</v>
      </c>
      <c r="D42" s="77"/>
      <c r="G42" s="77"/>
    </row>
    <row r="43" spans="1:7">
      <c r="A43" s="154"/>
      <c r="B43" t="s">
        <v>189</v>
      </c>
      <c r="D43" s="77"/>
      <c r="G43" s="77"/>
    </row>
    <row r="44" spans="1:7" s="135" customFormat="1">
      <c r="A44" s="154"/>
      <c r="B44" s="135" t="s">
        <v>311</v>
      </c>
      <c r="C44" s="132"/>
      <c r="D44" s="133"/>
      <c r="F44" s="132"/>
      <c r="G44" s="133"/>
    </row>
    <row r="45" spans="1:7">
      <c r="A45" s="154"/>
      <c r="B45" t="s">
        <v>232</v>
      </c>
      <c r="D45" s="77"/>
      <c r="G45" s="111"/>
    </row>
    <row r="46" spans="1:7">
      <c r="A46" s="155"/>
      <c r="B46" t="s">
        <v>310</v>
      </c>
      <c r="D46" s="77"/>
      <c r="G46" s="111"/>
    </row>
    <row r="47" spans="1:7" ht="15.75">
      <c r="A47" s="155"/>
      <c r="B47" s="57" t="s">
        <v>186</v>
      </c>
      <c r="C47" s="79"/>
      <c r="D47" s="103">
        <f>SUM(D39:D46)</f>
        <v>0</v>
      </c>
      <c r="F47" s="78"/>
      <c r="G47" s="105">
        <f>SUM(G39:G46)</f>
        <v>0</v>
      </c>
    </row>
    <row r="48" spans="1:7">
      <c r="A48" s="155"/>
      <c r="B48" s="82"/>
      <c r="D48" s="77"/>
    </row>
    <row r="49" spans="1:11" s="96" customFormat="1" ht="15.75">
      <c r="A49" s="155"/>
      <c r="B49" s="74" t="s">
        <v>194</v>
      </c>
      <c r="C49" s="76"/>
      <c r="D49" s="75"/>
      <c r="E49"/>
      <c r="F49" s="76"/>
      <c r="G49" s="75"/>
      <c r="J49"/>
      <c r="K49"/>
    </row>
    <row r="50" spans="1:11" s="135" customFormat="1">
      <c r="A50" s="155"/>
      <c r="B50" s="135" t="s">
        <v>208</v>
      </c>
      <c r="C50" s="132"/>
      <c r="D50" s="75"/>
      <c r="F50" s="132"/>
      <c r="G50" s="75"/>
    </row>
    <row r="51" spans="1:11">
      <c r="A51" s="154"/>
      <c r="B51" t="s">
        <v>195</v>
      </c>
      <c r="C51" s="155"/>
      <c r="D51" s="156"/>
      <c r="G51" s="77"/>
      <c r="J51" s="96"/>
      <c r="K51" s="96"/>
    </row>
    <row r="52" spans="1:11" s="96" customFormat="1">
      <c r="A52" s="154"/>
      <c r="B52" s="96" t="s">
        <v>213</v>
      </c>
      <c r="C52" s="155"/>
      <c r="D52" s="156"/>
      <c r="F52" s="76"/>
      <c r="G52" s="77"/>
      <c r="J52"/>
      <c r="K52"/>
    </row>
    <row r="53" spans="1:11">
      <c r="A53" s="154"/>
      <c r="B53" t="s">
        <v>312</v>
      </c>
      <c r="C53" s="155"/>
      <c r="D53" s="156"/>
      <c r="G53" s="77"/>
      <c r="J53" s="96"/>
      <c r="K53" s="96"/>
    </row>
    <row r="54" spans="1:11" s="96" customFormat="1">
      <c r="A54" s="154"/>
      <c r="B54" t="s">
        <v>166</v>
      </c>
      <c r="C54" s="155"/>
      <c r="D54" s="156"/>
      <c r="E54"/>
      <c r="F54" s="76"/>
      <c r="G54" s="77"/>
    </row>
    <row r="55" spans="1:11">
      <c r="A55" s="154"/>
      <c r="B55" s="96" t="s">
        <v>241</v>
      </c>
      <c r="C55" s="155"/>
      <c r="D55" s="156"/>
      <c r="E55" s="96"/>
      <c r="G55" s="77"/>
    </row>
    <row r="56" spans="1:11">
      <c r="A56" s="154"/>
      <c r="B56" s="82" t="s">
        <v>164</v>
      </c>
      <c r="C56" s="155"/>
      <c r="D56" s="156"/>
      <c r="E56" s="82"/>
      <c r="G56" s="77"/>
    </row>
    <row r="57" spans="1:11" ht="15.75">
      <c r="A57" s="155"/>
      <c r="C57" s="79"/>
      <c r="D57" s="103">
        <f>SUM(D50:D56)</f>
        <v>0</v>
      </c>
      <c r="F57" s="78"/>
      <c r="G57" s="104">
        <f>SUM(G50:G56)</f>
        <v>0</v>
      </c>
      <c r="J57" s="82"/>
      <c r="K57" s="82"/>
    </row>
    <row r="58" spans="1:11">
      <c r="A58" s="155"/>
    </row>
    <row r="59" spans="1:11" ht="15.75">
      <c r="A59" s="155"/>
      <c r="B59" s="74" t="s">
        <v>196</v>
      </c>
    </row>
    <row r="60" spans="1:11" s="96" customFormat="1">
      <c r="A60" s="155"/>
      <c r="B60" s="82" t="s">
        <v>197</v>
      </c>
      <c r="C60" s="155"/>
      <c r="D60" s="156"/>
      <c r="E60"/>
      <c r="F60" s="76"/>
      <c r="G60" s="77"/>
      <c r="J60"/>
      <c r="K60"/>
    </row>
    <row r="61" spans="1:11" s="82" customFormat="1">
      <c r="A61" s="154"/>
      <c r="B61" t="s">
        <v>198</v>
      </c>
      <c r="C61" s="155"/>
      <c r="D61" s="156"/>
      <c r="E61"/>
      <c r="F61" s="76"/>
      <c r="G61" s="77"/>
      <c r="J61" s="96"/>
      <c r="K61" s="96"/>
    </row>
    <row r="62" spans="1:11" s="82" customFormat="1">
      <c r="A62" s="154"/>
      <c r="B62" s="96" t="s">
        <v>233</v>
      </c>
      <c r="C62" s="155"/>
      <c r="D62" s="156"/>
      <c r="E62" s="96"/>
      <c r="F62" s="76"/>
      <c r="G62" s="77"/>
      <c r="J62"/>
      <c r="K62"/>
    </row>
    <row r="63" spans="1:11" s="96" customFormat="1">
      <c r="A63" s="155"/>
      <c r="B63" s="82" t="s">
        <v>200</v>
      </c>
      <c r="C63" s="163"/>
      <c r="D63" s="163"/>
      <c r="E63" s="82"/>
      <c r="F63" s="76"/>
      <c r="G63" s="77"/>
      <c r="J63"/>
      <c r="K63"/>
    </row>
    <row r="64" spans="1:11" s="96" customFormat="1">
      <c r="A64" s="155"/>
      <c r="B64" s="82" t="s">
        <v>201</v>
      </c>
      <c r="C64" s="155"/>
      <c r="D64" s="156"/>
      <c r="E64" s="82"/>
      <c r="F64" s="76"/>
      <c r="G64" s="77"/>
    </row>
    <row r="65" spans="1:11" s="96" customFormat="1">
      <c r="A65" s="154"/>
      <c r="B65" s="96" t="s">
        <v>235</v>
      </c>
      <c r="C65" s="155"/>
      <c r="D65" s="156"/>
      <c r="F65" s="76"/>
      <c r="G65" s="77"/>
    </row>
    <row r="66" spans="1:11" s="96" customFormat="1">
      <c r="A66" s="154"/>
      <c r="B66" s="96" t="s">
        <v>239</v>
      </c>
      <c r="C66" s="155"/>
      <c r="D66" s="156"/>
      <c r="F66" s="76"/>
      <c r="G66" s="77"/>
    </row>
    <row r="67" spans="1:11" s="96" customFormat="1">
      <c r="A67" s="154"/>
      <c r="B67" s="96" t="s">
        <v>234</v>
      </c>
      <c r="C67" s="155"/>
      <c r="D67" s="156"/>
      <c r="F67" s="76"/>
      <c r="G67" s="77"/>
    </row>
    <row r="68" spans="1:11" s="82" customFormat="1">
      <c r="A68" s="154"/>
      <c r="B68" s="82" t="s">
        <v>318</v>
      </c>
      <c r="C68" s="76"/>
      <c r="D68" s="77"/>
      <c r="F68" s="76"/>
      <c r="G68" s="77"/>
    </row>
    <row r="69" spans="1:11" s="96" customFormat="1">
      <c r="A69" s="154"/>
      <c r="B69" s="96" t="s">
        <v>237</v>
      </c>
      <c r="C69" s="155"/>
      <c r="D69" s="156"/>
      <c r="F69" s="76"/>
      <c r="G69" s="77"/>
    </row>
    <row r="70" spans="1:11" s="96" customFormat="1">
      <c r="A70" s="154"/>
      <c r="B70" s="96" t="s">
        <v>238</v>
      </c>
      <c r="C70" s="155"/>
      <c r="D70" s="156"/>
      <c r="F70" s="76"/>
      <c r="G70" s="77"/>
    </row>
    <row r="71" spans="1:11" s="96" customFormat="1">
      <c r="A71" s="154"/>
      <c r="B71" s="96" t="s">
        <v>205</v>
      </c>
      <c r="C71" s="155"/>
      <c r="D71" s="156"/>
      <c r="F71" s="76"/>
      <c r="G71" s="77"/>
    </row>
    <row r="72" spans="1:11" s="96" customFormat="1">
      <c r="A72" s="154"/>
      <c r="B72" s="96" t="s">
        <v>206</v>
      </c>
      <c r="C72" s="155"/>
      <c r="D72" s="156"/>
      <c r="F72" s="76"/>
      <c r="G72" s="77"/>
    </row>
    <row r="73" spans="1:11">
      <c r="A73" s="154"/>
      <c r="B73" s="96" t="s">
        <v>236</v>
      </c>
      <c r="C73" s="155"/>
      <c r="D73" s="156"/>
      <c r="E73" s="96"/>
      <c r="G73" s="77"/>
      <c r="J73" s="96"/>
      <c r="K73" s="96"/>
    </row>
    <row r="74" spans="1:11">
      <c r="A74" s="154"/>
      <c r="B74" s="96" t="s">
        <v>240</v>
      </c>
      <c r="C74" s="155"/>
      <c r="D74" s="156"/>
      <c r="E74" s="96"/>
      <c r="G74" s="77"/>
      <c r="J74" s="82"/>
      <c r="K74" s="82"/>
    </row>
    <row r="75" spans="1:11" s="82" customFormat="1" ht="15.75">
      <c r="A75" s="155"/>
      <c r="B75"/>
      <c r="C75" s="79"/>
      <c r="D75" s="103">
        <f>SUM(D60:D73)</f>
        <v>0</v>
      </c>
      <c r="E75"/>
      <c r="F75" s="78"/>
      <c r="G75" s="104">
        <f>SUM(G60:G74)</f>
        <v>0</v>
      </c>
    </row>
    <row r="76" spans="1:11" s="82" customFormat="1">
      <c r="A76" s="155"/>
      <c r="B76"/>
      <c r="C76" s="76"/>
      <c r="D76" s="75"/>
      <c r="E76"/>
      <c r="F76" s="76"/>
      <c r="G76" s="75"/>
      <c r="J76"/>
      <c r="K76"/>
    </row>
    <row r="77" spans="1:11" s="82" customFormat="1" ht="15.75">
      <c r="A77" s="155"/>
      <c r="B77" s="74" t="s">
        <v>203</v>
      </c>
      <c r="C77" s="76"/>
      <c r="D77" s="75"/>
      <c r="F77" s="76"/>
      <c r="G77" s="75"/>
      <c r="J77"/>
      <c r="K77"/>
    </row>
    <row r="78" spans="1:11" s="82" customFormat="1">
      <c r="A78" s="154"/>
      <c r="B78" s="82" t="s">
        <v>212</v>
      </c>
      <c r="C78" s="76"/>
      <c r="D78" s="77"/>
      <c r="F78" s="76"/>
      <c r="G78" s="77"/>
    </row>
    <row r="79" spans="1:11" s="118" customFormat="1">
      <c r="A79" s="154"/>
      <c r="B79" s="82" t="s">
        <v>313</v>
      </c>
      <c r="C79" s="76"/>
      <c r="D79" s="77"/>
      <c r="E79" s="82"/>
      <c r="F79" s="76"/>
      <c r="G79" s="77"/>
    </row>
    <row r="80" spans="1:11" s="118" customFormat="1">
      <c r="A80" s="154"/>
      <c r="B80" s="135" t="s">
        <v>314</v>
      </c>
      <c r="C80" s="76"/>
      <c r="D80" s="77"/>
      <c r="E80" s="82"/>
      <c r="F80" s="76"/>
      <c r="G80" s="77"/>
    </row>
    <row r="81" spans="1:11" s="118" customFormat="1">
      <c r="A81" s="154"/>
      <c r="B81" s="135" t="s">
        <v>315</v>
      </c>
      <c r="C81" s="132"/>
      <c r="D81" s="133"/>
      <c r="E81" s="131"/>
      <c r="F81" s="132"/>
      <c r="G81" s="133"/>
    </row>
    <row r="82" spans="1:11" s="82" customFormat="1">
      <c r="A82" s="154"/>
      <c r="B82" s="135" t="s">
        <v>316</v>
      </c>
      <c r="C82" s="132"/>
      <c r="D82" s="133"/>
      <c r="E82" s="131"/>
      <c r="F82" s="132"/>
      <c r="G82" s="133"/>
    </row>
    <row r="83" spans="1:11">
      <c r="A83" s="154"/>
      <c r="B83" s="135" t="s">
        <v>317</v>
      </c>
      <c r="C83" s="132"/>
      <c r="D83" s="133"/>
      <c r="E83" s="131"/>
      <c r="F83" s="132"/>
      <c r="G83" s="133"/>
      <c r="J83" s="82"/>
      <c r="K83" s="82"/>
    </row>
    <row r="84" spans="1:11" s="96" customFormat="1" ht="15.75">
      <c r="A84" s="155"/>
      <c r="B84" s="82"/>
      <c r="C84" s="79"/>
      <c r="D84" s="103">
        <f>SUM(D68:D83)</f>
        <v>0</v>
      </c>
      <c r="E84" s="82"/>
      <c r="F84" s="78"/>
      <c r="G84" s="104">
        <f>SUM(G68:G83)</f>
        <v>0</v>
      </c>
      <c r="J84" s="82"/>
      <c r="K84" s="82"/>
    </row>
    <row r="85" spans="1:11" s="96" customFormat="1">
      <c r="A85" s="155"/>
      <c r="B85"/>
      <c r="C85" s="76"/>
      <c r="D85" s="75"/>
      <c r="E85"/>
      <c r="F85" s="76"/>
      <c r="G85" s="75"/>
    </row>
    <row r="86" spans="1:11" s="96" customFormat="1" ht="15.75">
      <c r="A86" s="155"/>
      <c r="B86" s="74" t="s">
        <v>204</v>
      </c>
      <c r="C86" s="76"/>
      <c r="D86" s="75"/>
      <c r="F86" s="76"/>
      <c r="G86" s="75"/>
    </row>
    <row r="87" spans="1:11" s="96" customFormat="1">
      <c r="A87" s="154"/>
      <c r="B87" s="96" t="s">
        <v>208</v>
      </c>
      <c r="C87" s="76"/>
      <c r="D87" s="77"/>
      <c r="F87" s="76"/>
      <c r="G87" s="77"/>
    </row>
    <row r="88" spans="1:11" s="96" customFormat="1">
      <c r="A88" s="154"/>
      <c r="B88" s="96" t="s">
        <v>167</v>
      </c>
      <c r="C88" s="76"/>
      <c r="D88" s="77"/>
      <c r="F88" s="76"/>
      <c r="G88" s="77"/>
      <c r="J88" s="82"/>
      <c r="K88" s="82"/>
    </row>
    <row r="89" spans="1:11" s="96" customFormat="1">
      <c r="A89" s="155"/>
      <c r="B89" s="96" t="s">
        <v>244</v>
      </c>
      <c r="C89" s="76"/>
      <c r="D89" s="77"/>
      <c r="F89" s="76"/>
      <c r="G89" s="77"/>
      <c r="J89"/>
      <c r="K89"/>
    </row>
    <row r="90" spans="1:11" s="96" customFormat="1">
      <c r="A90" s="155"/>
      <c r="B90" s="96" t="s">
        <v>205</v>
      </c>
      <c r="C90" s="76"/>
      <c r="D90" s="77"/>
      <c r="F90" s="76"/>
      <c r="G90" s="77"/>
    </row>
    <row r="91" spans="1:11" s="96" customFormat="1">
      <c r="A91" s="155"/>
      <c r="B91" s="96" t="s">
        <v>206</v>
      </c>
      <c r="C91" s="76"/>
      <c r="D91" s="77"/>
      <c r="F91" s="76"/>
      <c r="G91" s="77"/>
    </row>
    <row r="92" spans="1:11" s="96" customFormat="1" ht="15.75">
      <c r="A92" s="76"/>
      <c r="C92" s="79"/>
      <c r="D92" s="103">
        <f>SUM(D87:D91)</f>
        <v>0</v>
      </c>
      <c r="F92" s="78"/>
      <c r="G92" s="104">
        <f>SUM(G87:G91)</f>
        <v>0</v>
      </c>
    </row>
    <row r="93" spans="1:11" s="96" customFormat="1">
      <c r="A93" s="76"/>
      <c r="C93" s="76"/>
      <c r="D93" s="75"/>
      <c r="F93" s="76"/>
      <c r="G93" s="75"/>
    </row>
    <row r="94" spans="1:11" s="96" customFormat="1" ht="15.75">
      <c r="A94" s="76"/>
      <c r="B94" s="74" t="s">
        <v>207</v>
      </c>
      <c r="C94" s="76"/>
      <c r="D94" s="75"/>
      <c r="F94" s="76"/>
      <c r="G94" s="75"/>
    </row>
    <row r="95" spans="1:11" s="96" customFormat="1">
      <c r="A95" s="76"/>
      <c r="B95" s="96" t="s">
        <v>208</v>
      </c>
      <c r="C95" s="76"/>
      <c r="D95" s="77"/>
      <c r="F95" s="76"/>
      <c r="G95" s="75"/>
    </row>
    <row r="96" spans="1:11" s="96" customFormat="1">
      <c r="A96" s="76"/>
      <c r="B96" s="96" t="s">
        <v>209</v>
      </c>
      <c r="C96" s="76"/>
      <c r="D96" s="77"/>
      <c r="F96" s="76"/>
      <c r="G96" s="75"/>
    </row>
    <row r="97" spans="1:11" s="96" customFormat="1">
      <c r="A97" s="76"/>
      <c r="B97" s="96" t="s">
        <v>290</v>
      </c>
      <c r="C97" s="76"/>
      <c r="D97" s="77"/>
      <c r="F97" s="76"/>
      <c r="G97" s="75"/>
    </row>
    <row r="98" spans="1:11" s="96" customFormat="1">
      <c r="A98" s="76"/>
      <c r="B98" s="96" t="s">
        <v>164</v>
      </c>
      <c r="C98" s="76"/>
      <c r="D98" s="77"/>
      <c r="F98" s="76"/>
      <c r="G98" s="75"/>
    </row>
    <row r="99" spans="1:11" ht="15.75">
      <c r="B99" s="96"/>
      <c r="C99" s="79"/>
      <c r="D99" s="103">
        <f>SUM(D95:D98)</f>
        <v>0</v>
      </c>
      <c r="E99" s="96"/>
      <c r="F99" s="78"/>
      <c r="G99" s="104">
        <f>SUM(G95:G98)</f>
        <v>0</v>
      </c>
      <c r="J99" s="96"/>
      <c r="K99" s="96"/>
    </row>
    <row r="100" spans="1:11">
      <c r="B100" s="96"/>
      <c r="E100" s="96"/>
      <c r="J100" s="96"/>
      <c r="K100" s="96"/>
    </row>
    <row r="101" spans="1:11" ht="18.75">
      <c r="B101" s="87" t="s">
        <v>202</v>
      </c>
      <c r="C101" s="93"/>
      <c r="D101" s="94">
        <f>SUM(D25,D36,D47,D57,D75,D84,D92,D99)</f>
        <v>0</v>
      </c>
      <c r="E101" s="95"/>
      <c r="F101" s="93"/>
      <c r="G101" s="94">
        <f>SUM(G25,G36,G47,G57,G75,G84,G92,G99)</f>
        <v>0</v>
      </c>
    </row>
  </sheetData>
  <mergeCells count="3">
    <mergeCell ref="C7:D7"/>
    <mergeCell ref="F7:G7"/>
    <mergeCell ref="C63:D63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AO68"/>
  <sheetViews>
    <sheetView zoomScale="120" zoomScaleNormal="120" workbookViewId="0"/>
  </sheetViews>
  <sheetFormatPr defaultRowHeight="15"/>
  <cols>
    <col min="1" max="1" width="15.28515625" bestFit="1" customWidth="1"/>
    <col min="2" max="2" width="14.28515625" customWidth="1"/>
    <col min="3" max="3" width="14.42578125" customWidth="1"/>
    <col min="4" max="4" width="38.28515625" bestFit="1" customWidth="1"/>
    <col min="5" max="5" width="21.140625" bestFit="1" customWidth="1"/>
    <col min="6" max="6" width="9" style="1" bestFit="1" customWidth="1"/>
    <col min="7" max="7" width="10.140625" style="35" bestFit="1" customWidth="1"/>
    <col min="8" max="8" width="9.85546875" style="35" bestFit="1" customWidth="1"/>
    <col min="9" max="17" width="6" customWidth="1"/>
    <col min="18" max="38" width="7" customWidth="1"/>
    <col min="39" max="40" width="8.140625" customWidth="1"/>
    <col min="41" max="41" width="11.5703125" bestFit="1" customWidth="1"/>
  </cols>
  <sheetData>
    <row r="1" spans="2:41" s="96" customFormat="1">
      <c r="F1" s="1"/>
      <c r="G1" s="35"/>
      <c r="H1" s="35"/>
    </row>
    <row r="2" spans="2:41" s="96" customFormat="1">
      <c r="F2" s="1"/>
      <c r="G2" s="35"/>
      <c r="H2" s="35"/>
    </row>
    <row r="3" spans="2:41" s="96" customFormat="1">
      <c r="F3" s="1"/>
      <c r="G3" s="35"/>
      <c r="H3" s="35"/>
    </row>
    <row r="4" spans="2:41" s="96" customFormat="1">
      <c r="B4" s="130" t="s">
        <v>163</v>
      </c>
      <c r="C4" s="130" t="s">
        <v>246</v>
      </c>
      <c r="F4" s="1"/>
      <c r="G4" s="35"/>
      <c r="H4" s="35"/>
    </row>
    <row r="5" spans="2:41" s="96" customFormat="1">
      <c r="F5" s="1"/>
      <c r="G5" s="35"/>
      <c r="H5" s="35"/>
    </row>
    <row r="6" spans="2:41" s="96" customFormat="1">
      <c r="B6" s="129" t="s">
        <v>129</v>
      </c>
      <c r="C6" s="129" t="s">
        <v>247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2:41" s="96" customFormat="1" ht="15.75" thickBot="1">
      <c r="B7" s="122" t="s">
        <v>291</v>
      </c>
      <c r="C7" s="12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2:41" s="96" customFormat="1" ht="16.5" thickTop="1" thickBot="1">
      <c r="B8" s="126" t="s">
        <v>245</v>
      </c>
      <c r="C8" s="12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2:41" s="96" customFormat="1" ht="15.75" thickTop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2:41" s="96" customForma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2:41" s="96" customForma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2:41" s="96" customFormat="1" ht="15.75" thickBo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2:41" s="96" customFormat="1" ht="15.75" thickBo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2:41" s="96" customFormat="1" ht="16.5" thickTop="1" thickBot="1">
      <c r="B14"/>
      <c r="C14"/>
      <c r="D14"/>
      <c r="F14" s="1"/>
      <c r="G14" s="35"/>
      <c r="H14" s="35"/>
    </row>
    <row r="15" spans="2:41" s="96" customFormat="1" ht="15.75" thickTop="1">
      <c r="B15"/>
      <c r="C15"/>
      <c r="D15"/>
      <c r="F15" s="1"/>
      <c r="G15" s="35"/>
      <c r="H15" s="35"/>
    </row>
    <row r="16" spans="2:41" s="96" customFormat="1">
      <c r="B16"/>
      <c r="C16"/>
      <c r="D16"/>
      <c r="F16" s="1"/>
      <c r="G16" s="35"/>
      <c r="H16" s="35"/>
    </row>
    <row r="17" spans="1:11" s="96" customFormat="1">
      <c r="B17"/>
      <c r="C17"/>
      <c r="D17"/>
      <c r="F17" s="1"/>
      <c r="G17" s="35"/>
      <c r="H17" s="35"/>
    </row>
    <row r="18" spans="1:11">
      <c r="A18" s="51" t="s">
        <v>128</v>
      </c>
      <c r="B18" s="49" t="s">
        <v>129</v>
      </c>
      <c r="C18" s="49" t="s">
        <v>163</v>
      </c>
      <c r="D18" s="37" t="s">
        <v>161</v>
      </c>
      <c r="E18" s="37" t="s">
        <v>99</v>
      </c>
      <c r="F18" s="37" t="s">
        <v>59</v>
      </c>
      <c r="G18" s="38" t="s">
        <v>60</v>
      </c>
      <c r="H18" s="38" t="s">
        <v>61</v>
      </c>
    </row>
    <row r="19" spans="1:11">
      <c r="A19" s="71"/>
      <c r="B19" s="47"/>
      <c r="C19" s="47"/>
      <c r="D19" s="5"/>
      <c r="E19" s="5"/>
      <c r="F19" s="10"/>
      <c r="G19" s="72"/>
      <c r="H19" s="73"/>
      <c r="K19" s="50"/>
    </row>
    <row r="20" spans="1:11">
      <c r="A20" s="71"/>
      <c r="B20" s="47"/>
      <c r="C20" s="47"/>
      <c r="D20" s="5"/>
      <c r="E20" s="5"/>
      <c r="F20" s="10"/>
      <c r="G20" s="72"/>
      <c r="H20" s="73"/>
    </row>
    <row r="21" spans="1:11">
      <c r="A21" s="71"/>
      <c r="B21" s="47"/>
      <c r="C21" s="47"/>
      <c r="D21" s="5"/>
      <c r="E21" s="5"/>
      <c r="F21" s="10"/>
      <c r="G21" s="72"/>
      <c r="H21" s="73"/>
    </row>
    <row r="22" spans="1:11">
      <c r="A22" s="71"/>
      <c r="B22" s="47"/>
      <c r="C22" s="47"/>
      <c r="D22" s="5"/>
      <c r="E22" s="5"/>
      <c r="F22" s="10"/>
      <c r="G22" s="72"/>
      <c r="H22" s="73"/>
    </row>
    <row r="23" spans="1:11">
      <c r="A23" s="71"/>
      <c r="B23" s="47"/>
      <c r="C23" s="47"/>
      <c r="D23" s="5"/>
      <c r="E23" s="5"/>
      <c r="F23" s="10"/>
      <c r="G23" s="72"/>
      <c r="H23" s="73"/>
    </row>
    <row r="24" spans="1:11">
      <c r="A24" s="71"/>
      <c r="B24" s="47"/>
      <c r="C24" s="47"/>
      <c r="D24" s="5"/>
      <c r="E24" s="5"/>
      <c r="F24" s="10"/>
      <c r="G24" s="72"/>
      <c r="H24" s="73"/>
    </row>
    <row r="25" spans="1:11">
      <c r="A25" s="71"/>
      <c r="B25" s="47"/>
      <c r="C25" s="47"/>
      <c r="D25" s="5"/>
      <c r="E25" s="5"/>
      <c r="F25" s="10"/>
      <c r="G25" s="72"/>
      <c r="H25" s="73"/>
    </row>
    <row r="26" spans="1:11">
      <c r="A26" s="71"/>
      <c r="B26" s="47"/>
      <c r="C26" s="47"/>
      <c r="D26" s="5"/>
      <c r="E26" s="5"/>
      <c r="F26" s="10"/>
      <c r="G26" s="72"/>
      <c r="H26" s="73"/>
    </row>
    <row r="27" spans="1:11">
      <c r="A27" s="71"/>
      <c r="B27" s="47"/>
      <c r="C27" s="47"/>
      <c r="D27" s="5"/>
      <c r="E27" s="5"/>
      <c r="F27" s="10"/>
      <c r="G27" s="72"/>
      <c r="H27" s="73"/>
    </row>
    <row r="28" spans="1:11">
      <c r="A28" s="71"/>
      <c r="B28" s="47"/>
      <c r="C28" s="47"/>
      <c r="D28" s="5"/>
      <c r="E28" s="5"/>
      <c r="F28" s="10"/>
      <c r="G28" s="72"/>
      <c r="H28" s="73"/>
    </row>
    <row r="29" spans="1:11">
      <c r="A29" s="71"/>
      <c r="B29" s="47"/>
      <c r="C29" s="47"/>
      <c r="D29" s="8"/>
      <c r="E29" s="5"/>
      <c r="F29" s="10"/>
      <c r="G29" s="72"/>
      <c r="H29" s="73"/>
    </row>
    <row r="30" spans="1:11">
      <c r="A30" s="100"/>
      <c r="B30" s="99"/>
      <c r="C30" s="99"/>
      <c r="D30" s="8"/>
      <c r="E30" s="97"/>
      <c r="F30" s="98"/>
      <c r="G30" s="101"/>
      <c r="H30" s="102"/>
    </row>
    <row r="31" spans="1:11" s="82" customFormat="1">
      <c r="A31" s="100"/>
      <c r="B31" s="99"/>
      <c r="C31" s="99"/>
      <c r="D31" s="116"/>
      <c r="E31" s="97"/>
      <c r="F31" s="98"/>
      <c r="G31" s="101"/>
      <c r="H31" s="102"/>
    </row>
    <row r="32" spans="1:11" s="82" customFormat="1">
      <c r="A32" s="100"/>
      <c r="B32" s="99"/>
      <c r="C32" s="99"/>
      <c r="D32" s="96"/>
      <c r="E32" s="97"/>
      <c r="F32" s="98"/>
      <c r="G32" s="101"/>
      <c r="H32" s="102"/>
    </row>
    <row r="33" spans="1:8" s="82" customFormat="1">
      <c r="A33" s="100"/>
      <c r="B33" s="99"/>
      <c r="C33" s="99"/>
      <c r="D33" s="96"/>
      <c r="E33" s="97"/>
      <c r="F33" s="98"/>
      <c r="G33" s="101"/>
      <c r="H33" s="102"/>
    </row>
    <row r="34" spans="1:8" s="82" customFormat="1">
      <c r="A34" s="71"/>
      <c r="B34" s="47"/>
      <c r="C34" s="47"/>
      <c r="D34" s="83"/>
      <c r="E34" s="5"/>
      <c r="F34" s="10"/>
      <c r="G34" s="72"/>
      <c r="H34" s="73"/>
    </row>
    <row r="35" spans="1:8">
      <c r="A35" s="100"/>
      <c r="B35" s="99"/>
      <c r="C35" s="99"/>
      <c r="D35" s="97"/>
      <c r="E35" s="97"/>
      <c r="F35" s="98"/>
      <c r="G35" s="101"/>
      <c r="H35" s="102"/>
    </row>
    <row r="36" spans="1:8" s="96" customFormat="1">
      <c r="A36" s="100"/>
      <c r="B36" s="99"/>
      <c r="C36" s="99"/>
      <c r="D36" s="97"/>
      <c r="E36" s="97"/>
      <c r="F36" s="98"/>
      <c r="G36" s="101"/>
      <c r="H36" s="102"/>
    </row>
    <row r="37" spans="1:8" s="96" customFormat="1">
      <c r="A37" s="100"/>
      <c r="B37" s="99"/>
      <c r="C37" s="99"/>
      <c r="D37" s="97"/>
      <c r="E37" s="97"/>
      <c r="F37" s="98"/>
      <c r="G37" s="101"/>
      <c r="H37" s="102"/>
    </row>
    <row r="38" spans="1:8" s="96" customFormat="1">
      <c r="A38" s="100"/>
      <c r="B38" s="99"/>
      <c r="C38" s="99"/>
      <c r="D38" s="97"/>
      <c r="E38" s="97"/>
      <c r="F38" s="98"/>
      <c r="G38" s="101"/>
      <c r="H38" s="102"/>
    </row>
    <row r="39" spans="1:8" s="96" customFormat="1">
      <c r="A39" s="100"/>
      <c r="B39" s="99"/>
      <c r="C39" s="99"/>
      <c r="D39" s="97"/>
      <c r="E39" s="97"/>
      <c r="F39" s="98"/>
      <c r="G39" s="101"/>
      <c r="H39" s="124"/>
    </row>
    <row r="40" spans="1:8" s="135" customFormat="1">
      <c r="A40" s="123"/>
      <c r="B40" s="121"/>
      <c r="C40" s="121"/>
      <c r="D40" s="119"/>
      <c r="E40" s="119"/>
      <c r="F40" s="120"/>
      <c r="G40" s="124"/>
      <c r="H40" s="124"/>
    </row>
    <row r="41" spans="1:8" s="96" customFormat="1">
      <c r="A41" s="100"/>
      <c r="B41" s="99"/>
      <c r="C41" s="99"/>
      <c r="D41" s="97"/>
      <c r="E41" s="97"/>
      <c r="F41" s="98"/>
      <c r="G41" s="101"/>
      <c r="H41" s="102"/>
    </row>
    <row r="42" spans="1:8" s="96" customFormat="1">
      <c r="A42" s="100"/>
      <c r="B42" s="99"/>
      <c r="C42" s="99"/>
      <c r="D42" s="97"/>
      <c r="E42" s="97"/>
      <c r="F42" s="98"/>
      <c r="G42" s="101"/>
      <c r="H42" s="102"/>
    </row>
    <row r="43" spans="1:8" s="96" customFormat="1">
      <c r="A43" s="100"/>
      <c r="B43" s="99"/>
      <c r="C43" s="99"/>
      <c r="D43" s="97"/>
      <c r="E43" s="97"/>
      <c r="F43" s="98"/>
      <c r="G43" s="101"/>
      <c r="H43" s="102"/>
    </row>
    <row r="44" spans="1:8" s="96" customFormat="1">
      <c r="A44" s="100"/>
      <c r="B44" s="99"/>
      <c r="C44" s="99"/>
      <c r="D44" s="97"/>
      <c r="E44" s="97"/>
      <c r="F44" s="98"/>
      <c r="G44" s="101"/>
      <c r="H44" s="125"/>
    </row>
    <row r="45" spans="1:8" s="96" customFormat="1">
      <c r="A45" s="71"/>
      <c r="B45" s="47"/>
      <c r="C45" s="47"/>
      <c r="D45" s="5"/>
      <c r="E45" s="5"/>
      <c r="F45" s="10"/>
      <c r="G45" s="72"/>
      <c r="H45" s="125"/>
    </row>
    <row r="46" spans="1:8">
      <c r="A46" s="71"/>
      <c r="B46" s="47"/>
      <c r="C46" s="47"/>
      <c r="D46" s="5"/>
      <c r="E46" s="5"/>
      <c r="F46" s="10"/>
      <c r="G46" s="72"/>
      <c r="H46" s="101"/>
    </row>
    <row r="47" spans="1:8">
      <c r="A47" s="100"/>
      <c r="B47" s="99"/>
      <c r="C47" s="99"/>
      <c r="D47" s="97"/>
      <c r="E47" s="97"/>
      <c r="F47" s="98"/>
      <c r="G47" s="101"/>
      <c r="H47" s="101"/>
    </row>
    <row r="48" spans="1:8" s="96" customFormat="1">
      <c r="A48" s="100"/>
      <c r="B48" s="99"/>
      <c r="C48" s="99"/>
      <c r="D48" s="97"/>
      <c r="E48" s="97"/>
      <c r="F48" s="98"/>
      <c r="G48" s="101"/>
      <c r="H48" s="101"/>
    </row>
    <row r="49" spans="1:8" s="96" customFormat="1">
      <c r="A49" s="100"/>
      <c r="B49" s="99"/>
      <c r="C49" s="99"/>
      <c r="D49" s="97"/>
      <c r="E49" s="97"/>
      <c r="F49" s="98"/>
      <c r="G49" s="101"/>
      <c r="H49" s="101"/>
    </row>
    <row r="50" spans="1:8" s="96" customFormat="1">
      <c r="A50" s="100"/>
      <c r="B50" s="99"/>
      <c r="C50" s="99"/>
      <c r="D50" s="97"/>
      <c r="E50" s="97"/>
      <c r="F50" s="98"/>
      <c r="G50" s="101"/>
      <c r="H50" s="101"/>
    </row>
    <row r="51" spans="1:8" s="96" customFormat="1">
      <c r="A51" s="100"/>
      <c r="B51" s="99"/>
      <c r="C51" s="99"/>
      <c r="D51" s="97"/>
      <c r="E51" s="97"/>
      <c r="F51" s="98"/>
      <c r="G51" s="101"/>
      <c r="H51" s="101"/>
    </row>
    <row r="52" spans="1:8" s="96" customFormat="1">
      <c r="A52" s="100"/>
      <c r="B52" s="99"/>
      <c r="C52" s="99"/>
      <c r="D52" s="97"/>
      <c r="E52" s="97"/>
      <c r="F52" s="98"/>
      <c r="G52" s="101"/>
      <c r="H52" s="101"/>
    </row>
    <row r="53" spans="1:8" s="96" customFormat="1">
      <c r="A53" s="100"/>
      <c r="B53" s="99"/>
      <c r="C53" s="99"/>
      <c r="D53" s="5"/>
      <c r="E53" s="5"/>
      <c r="F53" s="98"/>
      <c r="G53" s="72"/>
      <c r="H53" s="101"/>
    </row>
    <row r="54" spans="1:8">
      <c r="A54" s="100"/>
      <c r="B54" s="99"/>
      <c r="C54" s="99"/>
      <c r="D54" s="97"/>
      <c r="E54" s="97"/>
      <c r="F54" s="98"/>
      <c r="G54" s="101"/>
      <c r="H54" s="124"/>
    </row>
    <row r="55" spans="1:8" s="96" customFormat="1">
      <c r="A55" s="100"/>
      <c r="B55" s="99"/>
      <c r="C55" s="99"/>
      <c r="D55" s="97"/>
      <c r="E55" s="97"/>
      <c r="F55" s="98"/>
      <c r="G55" s="101"/>
      <c r="H55" s="124"/>
    </row>
    <row r="56" spans="1:8" s="96" customFormat="1">
      <c r="A56" s="100"/>
      <c r="B56" s="99"/>
      <c r="C56" s="99"/>
      <c r="D56" s="97"/>
      <c r="E56" s="97"/>
      <c r="F56" s="98"/>
      <c r="G56" s="101"/>
      <c r="H56" s="124"/>
    </row>
    <row r="57" spans="1:8" s="96" customFormat="1">
      <c r="A57" s="100"/>
      <c r="B57" s="99"/>
      <c r="C57" s="99"/>
      <c r="D57" s="97"/>
      <c r="E57" s="97"/>
      <c r="F57" s="98"/>
      <c r="G57" s="101"/>
      <c r="H57" s="102"/>
    </row>
    <row r="58" spans="1:8" s="96" customFormat="1">
      <c r="A58" s="100"/>
      <c r="B58" s="99"/>
      <c r="C58" s="99"/>
      <c r="D58" s="97"/>
      <c r="E58" s="97"/>
      <c r="F58" s="98"/>
      <c r="G58" s="101"/>
      <c r="H58" s="102"/>
    </row>
    <row r="59" spans="1:8" s="96" customFormat="1">
      <c r="A59" s="100"/>
      <c r="B59" s="99"/>
      <c r="C59" s="99"/>
      <c r="D59" s="97"/>
      <c r="E59" s="97"/>
      <c r="F59" s="98"/>
      <c r="G59" s="101"/>
      <c r="H59" s="102"/>
    </row>
    <row r="60" spans="1:8" s="96" customFormat="1">
      <c r="A60" s="100"/>
      <c r="B60" s="99"/>
      <c r="C60" s="99"/>
      <c r="D60" s="97"/>
      <c r="E60" s="97"/>
      <c r="F60" s="98"/>
      <c r="G60" s="101"/>
      <c r="H60" s="125"/>
    </row>
    <row r="61" spans="1:8" s="96" customFormat="1">
      <c r="A61" s="100"/>
      <c r="B61" s="99"/>
      <c r="C61" s="99"/>
      <c r="D61" s="97"/>
      <c r="E61" s="97"/>
      <c r="F61" s="98"/>
      <c r="G61" s="101"/>
      <c r="H61" s="125"/>
    </row>
    <row r="62" spans="1:8" s="96" customFormat="1">
      <c r="A62" s="123"/>
      <c r="B62" s="121"/>
      <c r="C62" s="121"/>
      <c r="D62" s="119"/>
      <c r="E62" s="119"/>
      <c r="F62" s="120"/>
      <c r="G62" s="124"/>
      <c r="H62" s="125"/>
    </row>
    <row r="63" spans="1:8" s="96" customFormat="1">
      <c r="A63" s="123"/>
      <c r="B63" s="121"/>
      <c r="C63" s="121"/>
      <c r="D63" s="119"/>
      <c r="E63" s="119"/>
      <c r="F63" s="120"/>
      <c r="G63" s="124"/>
      <c r="H63" s="125"/>
    </row>
    <row r="64" spans="1:8" s="118" customFormat="1">
      <c r="A64" s="123"/>
      <c r="B64" s="121"/>
      <c r="C64" s="121"/>
      <c r="D64" s="119"/>
      <c r="E64" s="119"/>
      <c r="F64" s="120"/>
      <c r="G64" s="124"/>
      <c r="H64" s="125"/>
    </row>
    <row r="65" spans="1:8" s="118" customFormat="1">
      <c r="A65" s="123"/>
      <c r="B65" s="121"/>
      <c r="C65" s="121"/>
      <c r="D65" s="119"/>
      <c r="E65" s="119"/>
      <c r="F65" s="120"/>
      <c r="G65" s="124"/>
      <c r="H65" s="124"/>
    </row>
    <row r="66" spans="1:8" s="96" customFormat="1" ht="15.75" thickBot="1">
      <c r="A66" s="123"/>
      <c r="B66" s="47"/>
      <c r="C66" s="47"/>
      <c r="D66" s="5"/>
      <c r="E66" s="5"/>
      <c r="F66" s="10"/>
      <c r="G66" s="72"/>
      <c r="H66" s="73"/>
    </row>
    <row r="67" spans="1:8" s="96" customFormat="1" ht="17.25" thickTop="1" thickBot="1">
      <c r="A67"/>
      <c r="B67"/>
      <c r="C67"/>
      <c r="D67"/>
      <c r="E67" s="1"/>
      <c r="F67" s="35"/>
      <c r="H67" s="36" t="e">
        <f>SUM(#REF!)</f>
        <v>#REF!</v>
      </c>
    </row>
    <row r="68" spans="1:8" ht="15.75" thickTop="1"/>
  </sheetData>
  <sortState ref="A22:H67">
    <sortCondition ref="A22:A67"/>
  </sortState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00"/>
  </sheetPr>
  <dimension ref="A1:E21"/>
  <sheetViews>
    <sheetView zoomScale="120" zoomScaleNormal="120" workbookViewId="0">
      <selection activeCell="A7" sqref="A7"/>
    </sheetView>
  </sheetViews>
  <sheetFormatPr defaultRowHeight="15"/>
  <cols>
    <col min="1" max="1" width="44.28515625" customWidth="1"/>
    <col min="2" max="2" width="6.42578125" hidden="1" customWidth="1"/>
    <col min="3" max="3" width="17.42578125" customWidth="1"/>
    <col min="4" max="4" width="15.7109375" bestFit="1" customWidth="1"/>
    <col min="5" max="5" width="28.42578125" customWidth="1"/>
  </cols>
  <sheetData>
    <row r="1" spans="1:5" s="96" customFormat="1"/>
    <row r="2" spans="1:5" s="96" customFormat="1"/>
    <row r="3" spans="1:5" s="96" customFormat="1"/>
    <row r="7" spans="1:5" ht="31.5">
      <c r="A7" s="32" t="s">
        <v>6</v>
      </c>
      <c r="B7" s="33" t="s">
        <v>19</v>
      </c>
      <c r="C7" s="32" t="s">
        <v>82</v>
      </c>
      <c r="D7" s="32" t="s">
        <v>34</v>
      </c>
      <c r="E7" s="32" t="s">
        <v>112</v>
      </c>
    </row>
    <row r="8" spans="1:5" ht="24" customHeight="1">
      <c r="A8" s="8" t="s">
        <v>1</v>
      </c>
      <c r="B8" s="27">
        <v>1</v>
      </c>
      <c r="C8" s="30">
        <f>'T.O.R.C.H Timeline'!D8</f>
        <v>42790</v>
      </c>
      <c r="D8" s="30"/>
      <c r="E8" s="28"/>
    </row>
    <row r="9" spans="1:5">
      <c r="A9" s="8" t="s">
        <v>2</v>
      </c>
      <c r="B9" s="27">
        <v>2</v>
      </c>
      <c r="C9" s="30">
        <f>'T.O.R.C.H Timeline'!D9</f>
        <v>42790</v>
      </c>
      <c r="D9" s="30"/>
      <c r="E9" s="64"/>
    </row>
    <row r="10" spans="1:5">
      <c r="A10" s="8" t="s">
        <v>11</v>
      </c>
      <c r="B10" s="27">
        <v>11</v>
      </c>
      <c r="C10" s="30">
        <f>'T.O.R.C.H Timeline'!D13</f>
        <v>42800</v>
      </c>
      <c r="D10" s="30"/>
      <c r="E10" s="46"/>
    </row>
    <row r="11" spans="1:5">
      <c r="A11" s="8" t="s">
        <v>12</v>
      </c>
      <c r="B11" s="27"/>
      <c r="C11" s="148">
        <f>'T.O.R.C.H Timeline'!D14</f>
        <v>42800</v>
      </c>
      <c r="D11" s="30"/>
      <c r="E11" s="46"/>
    </row>
    <row r="12" spans="1:5">
      <c r="A12" s="8" t="s">
        <v>13</v>
      </c>
      <c r="B12" s="27">
        <v>17</v>
      </c>
      <c r="C12" s="30">
        <f>'T.O.R.C.H Timeline'!D15</f>
        <v>42806</v>
      </c>
      <c r="D12" s="30"/>
      <c r="E12" s="46"/>
    </row>
    <row r="13" spans="1:5">
      <c r="A13" s="8" t="s">
        <v>160</v>
      </c>
      <c r="B13" s="27"/>
      <c r="C13" s="30">
        <f>'T.O.R.C.H Timeline'!D19</f>
        <v>42809</v>
      </c>
      <c r="D13" s="30"/>
      <c r="E13" s="46"/>
    </row>
    <row r="14" spans="1:5">
      <c r="A14" s="8" t="s">
        <v>24</v>
      </c>
      <c r="B14" s="27">
        <v>20</v>
      </c>
      <c r="C14" s="30">
        <f>($C$8+B14)-1</f>
        <v>42809</v>
      </c>
      <c r="D14" s="30"/>
      <c r="E14" s="46"/>
    </row>
    <row r="15" spans="1:5">
      <c r="A15" s="8" t="s">
        <v>23</v>
      </c>
      <c r="B15" s="27">
        <v>20</v>
      </c>
      <c r="C15" s="30">
        <f t="shared" ref="C15:C19" si="0">($C$8+B15)-1</f>
        <v>42809</v>
      </c>
      <c r="D15" s="30"/>
      <c r="E15" s="46"/>
    </row>
    <row r="16" spans="1:5">
      <c r="A16" s="8" t="s">
        <v>25</v>
      </c>
      <c r="B16" s="27">
        <v>25</v>
      </c>
      <c r="C16" s="30">
        <f t="shared" si="0"/>
        <v>42814</v>
      </c>
      <c r="D16" s="30"/>
      <c r="E16" s="46"/>
    </row>
    <row r="17" spans="1:5" ht="30">
      <c r="A17" s="8" t="s">
        <v>26</v>
      </c>
      <c r="B17" s="27">
        <v>30</v>
      </c>
      <c r="C17" s="30">
        <f t="shared" si="0"/>
        <v>42819</v>
      </c>
      <c r="D17" s="30"/>
      <c r="E17" s="46"/>
    </row>
    <row r="18" spans="1:5" ht="32.25" customHeight="1">
      <c r="A18" s="8" t="s">
        <v>27</v>
      </c>
      <c r="B18" s="27">
        <v>35</v>
      </c>
      <c r="C18" s="30">
        <f t="shared" si="0"/>
        <v>42824</v>
      </c>
      <c r="D18" s="30"/>
      <c r="E18" s="46"/>
    </row>
    <row r="19" spans="1:5">
      <c r="A19" s="8" t="s">
        <v>21</v>
      </c>
      <c r="B19" s="10">
        <v>40</v>
      </c>
      <c r="C19" s="31">
        <f t="shared" si="0"/>
        <v>42829</v>
      </c>
      <c r="D19" s="31"/>
      <c r="E19" s="46"/>
    </row>
    <row r="20" spans="1:5">
      <c r="A20" s="8" t="s">
        <v>22</v>
      </c>
      <c r="B20" s="10">
        <v>40</v>
      </c>
      <c r="C20" s="31">
        <f>'T.O.R.C.H Timeline'!D27</f>
        <v>42831</v>
      </c>
      <c r="D20" s="31"/>
      <c r="E20" s="28"/>
    </row>
    <row r="21" spans="1:5">
      <c r="A21" s="28" t="s">
        <v>58</v>
      </c>
      <c r="B21" s="29"/>
      <c r="C21" s="31">
        <f>'T.O.R.C.H Timeline'!D30</f>
        <v>42849</v>
      </c>
      <c r="D21" s="31"/>
      <c r="E21" s="46"/>
    </row>
  </sheetData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4"/>
  <sheetViews>
    <sheetView zoomScale="130" zoomScaleNormal="130" workbookViewId="0"/>
  </sheetViews>
  <sheetFormatPr defaultRowHeight="15"/>
  <cols>
    <col min="1" max="1" width="6.7109375" bestFit="1" customWidth="1"/>
    <col min="2" max="2" width="11.140625" bestFit="1" customWidth="1"/>
    <col min="3" max="3" width="11.42578125" bestFit="1" customWidth="1"/>
    <col min="4" max="4" width="15.7109375" bestFit="1" customWidth="1"/>
    <col min="5" max="5" width="17.28515625" bestFit="1" customWidth="1"/>
    <col min="6" max="6" width="22.140625" bestFit="1" customWidth="1"/>
    <col min="7" max="7" width="27.85546875" bestFit="1" customWidth="1"/>
    <col min="8" max="8" width="22.140625" bestFit="1" customWidth="1"/>
  </cols>
  <sheetData>
    <row r="2" spans="1:8" ht="18.75">
      <c r="A2" s="164" t="s">
        <v>292</v>
      </c>
      <c r="B2" s="164"/>
      <c r="C2" s="164"/>
      <c r="D2" s="164"/>
      <c r="E2" s="164"/>
    </row>
    <row r="3" spans="1:8">
      <c r="F3" s="165" t="s">
        <v>293</v>
      </c>
      <c r="G3" s="165"/>
      <c r="H3" s="165"/>
    </row>
    <row r="4" spans="1:8" ht="15.75">
      <c r="A4" s="33" t="s">
        <v>107</v>
      </c>
      <c r="B4" s="33" t="s">
        <v>109</v>
      </c>
      <c r="C4" s="33" t="s">
        <v>110</v>
      </c>
      <c r="D4" s="33" t="s">
        <v>111</v>
      </c>
      <c r="E4" s="33" t="s">
        <v>108</v>
      </c>
      <c r="F4" s="33" t="s">
        <v>221</v>
      </c>
      <c r="G4" s="33" t="s">
        <v>222</v>
      </c>
      <c r="H4" s="33" t="s">
        <v>223</v>
      </c>
    </row>
    <row r="5" spans="1:8">
      <c r="A5" s="120"/>
      <c r="B5" s="119"/>
      <c r="C5" s="119"/>
      <c r="D5" s="120"/>
      <c r="E5" s="120"/>
      <c r="F5" s="150"/>
      <c r="G5" s="150"/>
      <c r="H5" s="150"/>
    </row>
    <row r="6" spans="1:8">
      <c r="A6" s="120"/>
      <c r="B6" s="119"/>
      <c r="C6" s="119"/>
      <c r="D6" s="120"/>
      <c r="E6" s="120"/>
      <c r="F6" s="150"/>
      <c r="G6" s="150"/>
      <c r="H6" s="150"/>
    </row>
    <row r="7" spans="1:8">
      <c r="A7" s="120"/>
      <c r="B7" s="119"/>
      <c r="C7" s="119"/>
      <c r="D7" s="120"/>
      <c r="E7" s="120"/>
      <c r="F7" s="150"/>
      <c r="G7" s="150"/>
      <c r="H7" s="150"/>
    </row>
    <row r="8" spans="1:8">
      <c r="A8" s="120"/>
      <c r="B8" s="119"/>
      <c r="C8" s="119"/>
      <c r="D8" s="27"/>
      <c r="E8" s="120"/>
      <c r="F8" s="150"/>
      <c r="G8" s="150"/>
      <c r="H8" s="119"/>
    </row>
    <row r="9" spans="1:8">
      <c r="A9" s="120"/>
      <c r="B9" s="119"/>
      <c r="C9" s="119"/>
      <c r="D9" s="27"/>
      <c r="E9" s="120"/>
      <c r="F9" s="150"/>
      <c r="G9" s="150"/>
      <c r="H9" s="150"/>
    </row>
    <row r="10" spans="1:8">
      <c r="A10" s="120"/>
      <c r="B10" s="119"/>
      <c r="C10" s="119"/>
      <c r="D10" s="27"/>
      <c r="E10" s="27"/>
      <c r="F10" s="150"/>
      <c r="G10" s="150"/>
      <c r="H10" s="150"/>
    </row>
    <row r="11" spans="1:8">
      <c r="A11" s="120"/>
      <c r="B11" s="119"/>
      <c r="C11" s="119"/>
      <c r="D11" s="27"/>
      <c r="E11" s="27"/>
      <c r="F11" s="150"/>
      <c r="G11" s="150"/>
      <c r="H11" s="150"/>
    </row>
    <row r="12" spans="1:8" s="112" customFormat="1">
      <c r="A12" s="151"/>
      <c r="B12" s="152"/>
      <c r="C12" s="152"/>
      <c r="D12" s="149"/>
      <c r="E12" s="149"/>
      <c r="F12" s="153"/>
      <c r="G12" s="153"/>
      <c r="H12" s="153"/>
    </row>
    <row r="14" spans="1:8">
      <c r="C14" s="157" t="s">
        <v>272</v>
      </c>
      <c r="D14" t="s">
        <v>83</v>
      </c>
    </row>
  </sheetData>
  <mergeCells count="2">
    <mergeCell ref="A2:E2"/>
    <mergeCell ref="F3:H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workbookViewId="0">
      <selection activeCell="C9" sqref="C9"/>
    </sheetView>
  </sheetViews>
  <sheetFormatPr defaultRowHeight="15"/>
  <cols>
    <col min="1" max="1" width="4" customWidth="1"/>
    <col min="2" max="2" width="15.140625" bestFit="1" customWidth="1"/>
    <col min="3" max="3" width="16.28515625" bestFit="1" customWidth="1"/>
  </cols>
  <sheetData>
    <row r="3" spans="1:3">
      <c r="A3" s="139" t="s">
        <v>248</v>
      </c>
      <c r="B3" s="139" t="s">
        <v>249</v>
      </c>
      <c r="C3" s="139" t="s">
        <v>250</v>
      </c>
    </row>
    <row r="4" spans="1:3">
      <c r="A4" s="136">
        <v>0</v>
      </c>
      <c r="B4" s="137"/>
      <c r="C4" s="136"/>
    </row>
    <row r="5" spans="1:3">
      <c r="A5" s="136">
        <v>1</v>
      </c>
      <c r="B5" s="137"/>
      <c r="C5" s="136"/>
    </row>
    <row r="6" spans="1:3">
      <c r="A6" s="136">
        <v>2</v>
      </c>
      <c r="B6" s="137"/>
      <c r="C6" s="136"/>
    </row>
    <row r="7" spans="1:3">
      <c r="A7" s="136">
        <v>3</v>
      </c>
      <c r="B7" s="137"/>
      <c r="C7" s="134"/>
    </row>
    <row r="8" spans="1:3">
      <c r="A8" s="136">
        <v>4</v>
      </c>
      <c r="B8" s="137"/>
      <c r="C8" s="136"/>
    </row>
    <row r="9" spans="1:3">
      <c r="A9" s="136">
        <v>5</v>
      </c>
      <c r="B9" s="137"/>
      <c r="C9" s="136"/>
    </row>
    <row r="10" spans="1:3">
      <c r="A10" s="136">
        <v>6</v>
      </c>
      <c r="B10" s="137"/>
      <c r="C10" s="136"/>
    </row>
    <row r="11" spans="1:3">
      <c r="A11" s="136">
        <v>7</v>
      </c>
      <c r="B11" s="137"/>
      <c r="C11" s="136"/>
    </row>
    <row r="12" spans="1:3">
      <c r="A12" s="136">
        <v>8</v>
      </c>
      <c r="B12" s="137"/>
      <c r="C12" s="140"/>
    </row>
    <row r="13" spans="1:3" ht="15.75" thickBot="1">
      <c r="A13" s="136">
        <v>9</v>
      </c>
      <c r="B13" s="137"/>
      <c r="C13" s="141"/>
    </row>
    <row r="14" spans="1:3" ht="17.25" thickTop="1" thickBot="1">
      <c r="A14" s="135"/>
      <c r="B14" s="135"/>
      <c r="C14" s="138">
        <f>SUM(C4:C13)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2:E21"/>
  <sheetViews>
    <sheetView zoomScale="120" zoomScaleNormal="120" workbookViewId="0"/>
  </sheetViews>
  <sheetFormatPr defaultColWidth="9.42578125" defaultRowHeight="15"/>
  <cols>
    <col min="1" max="1" width="11.7109375" bestFit="1" customWidth="1"/>
    <col min="2" max="2" width="41" customWidth="1"/>
    <col min="4" max="4" width="21.5703125" bestFit="1" customWidth="1"/>
    <col min="5" max="5" width="49.28515625" customWidth="1"/>
  </cols>
  <sheetData>
    <row r="2" spans="1:5" ht="15.75">
      <c r="B2" s="24"/>
      <c r="C2" s="1"/>
      <c r="D2" s="1"/>
      <c r="E2" s="2"/>
    </row>
    <row r="3" spans="1:5">
      <c r="B3" s="15"/>
      <c r="C3" s="16"/>
      <c r="D3" s="34"/>
      <c r="E3" s="2"/>
    </row>
    <row r="4" spans="1:5">
      <c r="B4" s="15"/>
      <c r="C4" s="16"/>
      <c r="D4" s="16"/>
      <c r="E4" s="2"/>
    </row>
    <row r="5" spans="1:5">
      <c r="C5" s="1"/>
      <c r="D5" s="1"/>
      <c r="E5" s="2"/>
    </row>
    <row r="6" spans="1:5">
      <c r="C6" s="1"/>
      <c r="D6" s="1"/>
      <c r="E6" s="2"/>
    </row>
    <row r="7" spans="1:5" ht="15.75">
      <c r="A7" s="11" t="s">
        <v>34</v>
      </c>
      <c r="B7" s="11" t="s">
        <v>33</v>
      </c>
      <c r="C7" s="11" t="s">
        <v>31</v>
      </c>
      <c r="D7" s="11" t="s">
        <v>44</v>
      </c>
      <c r="E7" s="12" t="s">
        <v>35</v>
      </c>
    </row>
    <row r="8" spans="1:5" ht="45">
      <c r="A8" s="120" t="s">
        <v>257</v>
      </c>
      <c r="B8" s="8" t="s">
        <v>122</v>
      </c>
      <c r="C8" s="56"/>
      <c r="D8" s="13"/>
      <c r="E8" s="6" t="s">
        <v>256</v>
      </c>
    </row>
    <row r="9" spans="1:5" ht="75">
      <c r="A9" s="120" t="s">
        <v>258</v>
      </c>
      <c r="B9" s="8" t="s">
        <v>115</v>
      </c>
      <c r="C9" s="13">
        <v>1.0416666666666666E-2</v>
      </c>
      <c r="D9" s="13"/>
      <c r="E9" s="8" t="s">
        <v>282</v>
      </c>
    </row>
    <row r="10" spans="1:5" ht="150">
      <c r="A10" s="120" t="s">
        <v>259</v>
      </c>
      <c r="B10" s="8" t="s">
        <v>116</v>
      </c>
      <c r="C10" s="13">
        <v>1.3888888888888888E-2</v>
      </c>
      <c r="D10" s="44"/>
      <c r="E10" s="6" t="s">
        <v>281</v>
      </c>
    </row>
    <row r="11" spans="1:5" ht="20.25" customHeight="1">
      <c r="A11" s="120" t="s">
        <v>260</v>
      </c>
      <c r="B11" s="8" t="s">
        <v>117</v>
      </c>
      <c r="C11" s="13">
        <v>6.9444444444444441E-3</v>
      </c>
      <c r="D11" s="13"/>
      <c r="E11" s="55" t="s">
        <v>131</v>
      </c>
    </row>
    <row r="12" spans="1:5" ht="32.25" customHeight="1">
      <c r="A12" s="120" t="s">
        <v>261</v>
      </c>
      <c r="B12" s="8" t="s">
        <v>132</v>
      </c>
      <c r="C12" s="13">
        <v>3.472222222222222E-3</v>
      </c>
      <c r="D12" s="13"/>
      <c r="E12" s="55" t="s">
        <v>131</v>
      </c>
    </row>
    <row r="13" spans="1:5" ht="30">
      <c r="A13" s="120" t="s">
        <v>263</v>
      </c>
      <c r="B13" s="8" t="s">
        <v>120</v>
      </c>
      <c r="C13" s="13">
        <v>6.9444444444444441E-3</v>
      </c>
      <c r="D13" s="13"/>
      <c r="E13" s="55" t="s">
        <v>131</v>
      </c>
    </row>
    <row r="14" spans="1:5" ht="30">
      <c r="A14" s="120" t="s">
        <v>264</v>
      </c>
      <c r="B14" s="8" t="s">
        <v>119</v>
      </c>
      <c r="C14" s="13">
        <v>3.472222222222222E-3</v>
      </c>
      <c r="D14" s="10"/>
      <c r="E14" s="55" t="s">
        <v>131</v>
      </c>
    </row>
    <row r="15" spans="1:5" ht="30">
      <c r="A15" s="120" t="s">
        <v>265</v>
      </c>
      <c r="B15" s="8" t="s">
        <v>121</v>
      </c>
      <c r="C15" s="13">
        <v>3.472222222222222E-3</v>
      </c>
      <c r="D15" s="10"/>
      <c r="E15" s="55" t="s">
        <v>131</v>
      </c>
    </row>
    <row r="16" spans="1:5" ht="30">
      <c r="A16" s="120" t="s">
        <v>266</v>
      </c>
      <c r="B16" s="8" t="s">
        <v>133</v>
      </c>
      <c r="C16" s="13">
        <v>1.0416666666666666E-2</v>
      </c>
      <c r="D16" s="10"/>
      <c r="E16" s="147" t="s">
        <v>269</v>
      </c>
    </row>
    <row r="17" spans="1:5" ht="30">
      <c r="A17" s="120" t="s">
        <v>267</v>
      </c>
      <c r="B17" s="8" t="s">
        <v>118</v>
      </c>
      <c r="C17" s="13">
        <v>3.472222222222222E-3</v>
      </c>
      <c r="D17" s="10"/>
      <c r="E17" s="147" t="s">
        <v>270</v>
      </c>
    </row>
    <row r="18" spans="1:5" ht="45.75" thickBot="1">
      <c r="A18" s="120" t="s">
        <v>268</v>
      </c>
      <c r="B18" s="8" t="s">
        <v>123</v>
      </c>
      <c r="C18" s="13">
        <v>3.472222222222222E-3</v>
      </c>
      <c r="D18" s="10"/>
      <c r="E18" s="64" t="s">
        <v>271</v>
      </c>
    </row>
    <row r="19" spans="1:5" ht="17.25" thickTop="1" thickBot="1">
      <c r="B19" s="146" t="s">
        <v>262</v>
      </c>
      <c r="C19" s="14">
        <f>SUM(C11:C18)</f>
        <v>4.1666666666666671E-2</v>
      </c>
      <c r="D19" s="20"/>
      <c r="E19" s="2"/>
    </row>
    <row r="20" spans="1:5" ht="15.75" thickTop="1">
      <c r="C20" s="1"/>
      <c r="D20" s="1"/>
      <c r="E20" s="2"/>
    </row>
    <row r="21" spans="1:5">
      <c r="C21" s="9"/>
      <c r="D21" s="9"/>
      <c r="E21" s="2"/>
    </row>
  </sheetData>
  <pageMargins left="0.7" right="0.7" top="0.75" bottom="0.75" header="0.3" footer="0.3"/>
  <pageSetup scale="68" orientation="portrait" horizontalDpi="360" verticalDpi="360" r:id="rId1"/>
  <ignoredErrors>
    <ignoredError sqref="C1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2:D24"/>
  <sheetViews>
    <sheetView zoomScale="130" zoomScaleNormal="130" workbookViewId="0">
      <selection activeCell="A6" sqref="A6"/>
    </sheetView>
  </sheetViews>
  <sheetFormatPr defaultRowHeight="15"/>
  <cols>
    <col min="1" max="1" width="14.5703125" bestFit="1" customWidth="1"/>
    <col min="2" max="2" width="17.7109375" bestFit="1" customWidth="1"/>
    <col min="3" max="3" width="23.28515625" bestFit="1" customWidth="1"/>
    <col min="4" max="4" width="45.42578125" bestFit="1" customWidth="1"/>
  </cols>
  <sheetData>
    <row r="12" spans="1:4">
      <c r="A12" s="49" t="s">
        <v>127</v>
      </c>
      <c r="B12" s="49" t="s">
        <v>126</v>
      </c>
      <c r="C12" s="49" t="s">
        <v>124</v>
      </c>
      <c r="D12" s="49" t="s">
        <v>125</v>
      </c>
    </row>
    <row r="13" spans="1:4">
      <c r="A13" s="158"/>
      <c r="B13" s="5"/>
      <c r="C13" s="5"/>
      <c r="D13" s="6"/>
    </row>
    <row r="14" spans="1:4">
      <c r="A14" s="159"/>
      <c r="B14" s="5"/>
      <c r="C14" s="5"/>
      <c r="D14" s="7"/>
    </row>
    <row r="15" spans="1:4">
      <c r="A15" s="160"/>
      <c r="B15" s="5"/>
      <c r="C15" s="5"/>
      <c r="D15" s="7"/>
    </row>
    <row r="16" spans="1:4" ht="9" customHeight="1">
      <c r="A16" s="52"/>
      <c r="B16" s="52"/>
      <c r="C16" s="52"/>
      <c r="D16" s="53"/>
    </row>
    <row r="17" spans="1:4">
      <c r="A17" s="158"/>
      <c r="B17" s="5"/>
      <c r="C17" s="119"/>
      <c r="D17" s="6"/>
    </row>
    <row r="18" spans="1:4">
      <c r="A18" s="159"/>
      <c r="B18" s="5"/>
      <c r="C18" s="119"/>
      <c r="D18" s="137"/>
    </row>
    <row r="19" spans="1:4">
      <c r="A19" s="160"/>
      <c r="B19" s="5"/>
      <c r="C19" s="119"/>
      <c r="D19" s="137"/>
    </row>
    <row r="20" spans="1:4" ht="9" customHeight="1">
      <c r="A20" s="52"/>
      <c r="B20" s="52"/>
      <c r="C20" s="52"/>
      <c r="D20" s="53"/>
    </row>
    <row r="21" spans="1:4">
      <c r="A21" s="158"/>
      <c r="B21" s="5"/>
      <c r="C21" s="119"/>
      <c r="D21" s="137"/>
    </row>
    <row r="22" spans="1:4">
      <c r="A22" s="159"/>
      <c r="B22" s="5"/>
      <c r="C22" s="119"/>
      <c r="D22" s="137"/>
    </row>
    <row r="23" spans="1:4">
      <c r="A23" s="160"/>
      <c r="B23" s="52"/>
      <c r="C23" s="52"/>
      <c r="D23" s="53"/>
    </row>
    <row r="24" spans="1:4" ht="9" customHeight="1">
      <c r="A24" s="54"/>
      <c r="B24" s="54"/>
      <c r="C24" s="54"/>
      <c r="D24" s="54"/>
    </row>
  </sheetData>
  <mergeCells count="3">
    <mergeCell ref="A13:A15"/>
    <mergeCell ref="A17:A19"/>
    <mergeCell ref="A21:A2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E17"/>
  <sheetViews>
    <sheetView zoomScale="120" zoomScaleNormal="120" workbookViewId="0"/>
  </sheetViews>
  <sheetFormatPr defaultRowHeight="15"/>
  <cols>
    <col min="1" max="1" width="5" bestFit="1" customWidth="1"/>
    <col min="2" max="2" width="34.140625" customWidth="1"/>
    <col min="3" max="3" width="11.5703125" style="1" bestFit="1" customWidth="1"/>
    <col min="4" max="4" width="16.28515625" style="1" bestFit="1" customWidth="1"/>
    <col min="5" max="5" width="44.5703125" style="2" customWidth="1"/>
  </cols>
  <sheetData>
    <row r="2" spans="1:5">
      <c r="B2" s="57" t="s">
        <v>143</v>
      </c>
      <c r="C2" s="63">
        <f>'T.O.R.C.H Timeline'!D19</f>
        <v>42809</v>
      </c>
    </row>
    <row r="3" spans="1:5">
      <c r="B3" s="15" t="s">
        <v>36</v>
      </c>
      <c r="C3" s="16">
        <f>SUM(C12:C13)</f>
        <v>8.3333333333333343E-2</v>
      </c>
      <c r="D3" s="16"/>
    </row>
    <row r="4" spans="1:5">
      <c r="B4" s="15" t="s">
        <v>32</v>
      </c>
      <c r="C4" s="16">
        <f>C15</f>
        <v>0.14930555555555555</v>
      </c>
      <c r="D4" s="16"/>
    </row>
    <row r="7" spans="1:5" ht="15.75">
      <c r="A7" s="11" t="s">
        <v>34</v>
      </c>
      <c r="B7" s="11" t="s">
        <v>33</v>
      </c>
      <c r="C7" s="11" t="s">
        <v>31</v>
      </c>
      <c r="D7" s="11" t="s">
        <v>44</v>
      </c>
      <c r="E7" s="12" t="s">
        <v>35</v>
      </c>
    </row>
    <row r="8" spans="1:5" ht="30">
      <c r="A8" s="47"/>
      <c r="B8" s="5" t="s">
        <v>29</v>
      </c>
      <c r="C8" s="13">
        <v>1.0416666666666666E-2</v>
      </c>
      <c r="D8" s="44"/>
      <c r="E8" s="6" t="s">
        <v>38</v>
      </c>
    </row>
    <row r="9" spans="1:5" ht="60">
      <c r="A9" s="47"/>
      <c r="B9" s="8" t="s">
        <v>150</v>
      </c>
      <c r="C9" s="13">
        <v>4.1666666666666664E-2</v>
      </c>
      <c r="D9" s="44"/>
      <c r="E9" s="6" t="s">
        <v>37</v>
      </c>
    </row>
    <row r="10" spans="1:5" ht="45">
      <c r="A10" s="47"/>
      <c r="B10" s="8" t="s">
        <v>297</v>
      </c>
      <c r="C10" s="10">
        <v>0</v>
      </c>
      <c r="D10" s="45"/>
      <c r="E10" s="6" t="s">
        <v>298</v>
      </c>
    </row>
    <row r="11" spans="1:5">
      <c r="A11" s="47"/>
      <c r="B11" s="5" t="s">
        <v>28</v>
      </c>
      <c r="C11" s="10">
        <v>0</v>
      </c>
      <c r="D11" s="45"/>
      <c r="E11" s="6"/>
    </row>
    <row r="12" spans="1:5" ht="30">
      <c r="A12" s="47"/>
      <c r="B12" s="5" t="s">
        <v>296</v>
      </c>
      <c r="C12" s="13">
        <v>1.0416666666666666E-2</v>
      </c>
      <c r="D12" s="44"/>
      <c r="E12" s="8" t="s">
        <v>299</v>
      </c>
    </row>
    <row r="13" spans="1:5">
      <c r="A13" s="47"/>
      <c r="B13" s="5" t="s">
        <v>295</v>
      </c>
      <c r="C13" s="13">
        <v>7.2916666666666671E-2</v>
      </c>
      <c r="D13" s="44"/>
      <c r="E13" s="6"/>
    </row>
    <row r="14" spans="1:5" ht="15.75" thickBot="1">
      <c r="A14" s="47"/>
      <c r="B14" s="5" t="s">
        <v>30</v>
      </c>
      <c r="C14" s="48">
        <v>1.3888888888888888E-2</v>
      </c>
      <c r="D14" s="44"/>
      <c r="E14" s="8"/>
    </row>
    <row r="15" spans="1:5" ht="17.25" thickTop="1" thickBot="1">
      <c r="C15" s="14">
        <f>SUM(C8:C14)</f>
        <v>0.14930555555555555</v>
      </c>
      <c r="D15" s="20"/>
    </row>
    <row r="16" spans="1:5" ht="15.75" thickTop="1"/>
    <row r="17" spans="3:4">
      <c r="C17" s="9"/>
      <c r="D17" s="9"/>
    </row>
  </sheetData>
  <pageMargins left="0.7" right="0.7" top="0.75" bottom="0.75" header="0.3" footer="0.3"/>
  <pageSetup orientation="landscape" horizontalDpi="360" verticalDpi="360" r:id="rId1"/>
  <ignoredErrors>
    <ignoredError sqref="C3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opLeftCell="B1" zoomScale="120" zoomScaleNormal="120" workbookViewId="0">
      <selection activeCell="D5" sqref="D5"/>
    </sheetView>
  </sheetViews>
  <sheetFormatPr defaultColWidth="9.42578125" defaultRowHeight="15"/>
  <cols>
    <col min="1" max="1" width="5" bestFit="1" customWidth="1"/>
    <col min="2" max="2" width="31.85546875" bestFit="1" customWidth="1"/>
    <col min="3" max="3" width="11.5703125" bestFit="1" customWidth="1"/>
    <col min="4" max="4" width="26.7109375" customWidth="1"/>
    <col min="5" max="5" width="62" customWidth="1"/>
  </cols>
  <sheetData>
    <row r="2" spans="1:5" ht="15.75">
      <c r="B2" s="24" t="s">
        <v>106</v>
      </c>
      <c r="C2" s="63">
        <f>'T.O.R.C.H Timeline'!D20</f>
        <v>42810</v>
      </c>
      <c r="D2" s="1"/>
      <c r="E2" s="2"/>
    </row>
    <row r="3" spans="1:5">
      <c r="B3" s="15" t="s">
        <v>42</v>
      </c>
      <c r="C3" s="16">
        <v>0.16666666666666666</v>
      </c>
      <c r="D3" s="34" t="s">
        <v>301</v>
      </c>
      <c r="E3" s="2"/>
    </row>
    <row r="4" spans="1:5">
      <c r="B4" s="15" t="s">
        <v>43</v>
      </c>
      <c r="C4" s="16">
        <f>C19</f>
        <v>0.125</v>
      </c>
      <c r="D4" s="16"/>
      <c r="E4" s="2"/>
    </row>
    <row r="5" spans="1:5">
      <c r="C5" s="1"/>
      <c r="D5" s="1"/>
      <c r="E5" s="2"/>
    </row>
    <row r="6" spans="1:5">
      <c r="C6" s="1"/>
      <c r="D6" s="1"/>
      <c r="E6" s="2"/>
    </row>
    <row r="7" spans="1:5" ht="15.75">
      <c r="A7" s="3" t="s">
        <v>34</v>
      </c>
      <c r="B7" s="3" t="s">
        <v>33</v>
      </c>
      <c r="C7" s="3" t="s">
        <v>31</v>
      </c>
      <c r="D7" s="3" t="s">
        <v>44</v>
      </c>
      <c r="E7" s="4" t="s">
        <v>35</v>
      </c>
    </row>
    <row r="8" spans="1:5" ht="30">
      <c r="A8" s="10"/>
      <c r="B8" s="8" t="s">
        <v>93</v>
      </c>
      <c r="C8" s="13">
        <v>3.125E-2</v>
      </c>
      <c r="D8" s="13"/>
      <c r="E8" s="6"/>
    </row>
    <row r="9" spans="1:5" ht="30">
      <c r="A9" s="5"/>
      <c r="B9" s="8" t="s">
        <v>134</v>
      </c>
      <c r="C9" s="13">
        <v>1.0416666666666666E-2</v>
      </c>
      <c r="D9" s="13"/>
      <c r="E9" s="6"/>
    </row>
    <row r="10" spans="1:5" ht="30">
      <c r="A10" s="5"/>
      <c r="B10" s="8" t="s">
        <v>135</v>
      </c>
      <c r="C10" s="13">
        <v>6.9444444444444441E-3</v>
      </c>
      <c r="D10" s="13"/>
      <c r="E10" s="6" t="s">
        <v>139</v>
      </c>
    </row>
    <row r="11" spans="1:5" ht="60">
      <c r="A11" s="5"/>
      <c r="B11" s="8" t="s">
        <v>48</v>
      </c>
      <c r="C11" s="13">
        <v>6.9444444444444441E-3</v>
      </c>
      <c r="D11" s="13"/>
      <c r="E11" s="6" t="s">
        <v>140</v>
      </c>
    </row>
    <row r="12" spans="1:5" ht="45">
      <c r="A12" s="5"/>
      <c r="B12" s="8" t="s">
        <v>51</v>
      </c>
      <c r="C12" s="13">
        <v>2.0833333333333332E-2</v>
      </c>
      <c r="D12" s="13"/>
      <c r="E12" s="6" t="s">
        <v>136</v>
      </c>
    </row>
    <row r="13" spans="1:5" ht="45">
      <c r="A13" s="5"/>
      <c r="B13" s="8" t="s">
        <v>137</v>
      </c>
      <c r="C13" s="13">
        <v>1.0416666666666666E-2</v>
      </c>
      <c r="D13" s="13"/>
      <c r="E13" s="6" t="s">
        <v>141</v>
      </c>
    </row>
    <row r="14" spans="1:5" ht="45">
      <c r="A14" s="5"/>
      <c r="B14" s="8" t="s">
        <v>300</v>
      </c>
      <c r="C14" s="13">
        <v>1.0416666666666666E-2</v>
      </c>
      <c r="D14" s="13"/>
      <c r="E14" s="6" t="s">
        <v>142</v>
      </c>
    </row>
    <row r="15" spans="1:5" ht="45">
      <c r="A15" s="5"/>
      <c r="B15" s="8" t="s">
        <v>138</v>
      </c>
      <c r="C15" s="13">
        <v>1.0416666666666666E-2</v>
      </c>
      <c r="D15" s="13"/>
      <c r="E15" s="6" t="s">
        <v>144</v>
      </c>
    </row>
    <row r="16" spans="1:5" ht="45">
      <c r="A16" s="5"/>
      <c r="B16" s="8" t="s">
        <v>94</v>
      </c>
      <c r="C16" s="13">
        <v>1.0416666666666666E-2</v>
      </c>
      <c r="D16" s="10"/>
      <c r="E16" s="6" t="s">
        <v>49</v>
      </c>
    </row>
    <row r="17" spans="1:5" ht="45">
      <c r="A17" s="5"/>
      <c r="B17" s="8" t="s">
        <v>46</v>
      </c>
      <c r="C17" s="13">
        <v>6.9444444444444441E-3</v>
      </c>
      <c r="D17" s="10"/>
      <c r="E17" s="6" t="s">
        <v>50</v>
      </c>
    </row>
    <row r="18" spans="1:5" ht="15.75" thickBot="1">
      <c r="A18" s="22"/>
      <c r="B18" s="8" t="s">
        <v>47</v>
      </c>
      <c r="C18" s="13">
        <v>0</v>
      </c>
      <c r="D18" s="10"/>
      <c r="E18" s="107"/>
    </row>
    <row r="19" spans="1:5" ht="17.25" thickTop="1" thickBot="1">
      <c r="C19" s="14">
        <f>SUM(C8:C18)</f>
        <v>0.125</v>
      </c>
      <c r="D19" s="20"/>
      <c r="E19" s="2"/>
    </row>
    <row r="20" spans="1:5" ht="15.75" thickTop="1">
      <c r="C20" s="1"/>
      <c r="D20" s="1"/>
      <c r="E20" s="2"/>
    </row>
    <row r="21" spans="1:5">
      <c r="C21" s="9"/>
      <c r="D21" s="9"/>
      <c r="E21" s="2"/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="120" zoomScaleNormal="120" workbookViewId="0"/>
  </sheetViews>
  <sheetFormatPr defaultColWidth="9.42578125" defaultRowHeight="15"/>
  <cols>
    <col min="1" max="1" width="5" bestFit="1" customWidth="1"/>
    <col min="2" max="2" width="31.85546875" bestFit="1" customWidth="1"/>
    <col min="4" max="4" width="18.7109375" bestFit="1" customWidth="1"/>
    <col min="5" max="5" width="62" customWidth="1"/>
  </cols>
  <sheetData>
    <row r="2" spans="1:5" ht="15.75">
      <c r="B2" s="70" t="s">
        <v>103</v>
      </c>
      <c r="C2" s="1"/>
      <c r="D2" s="69"/>
      <c r="E2" s="2"/>
    </row>
    <row r="3" spans="1:5">
      <c r="B3" s="15" t="s">
        <v>42</v>
      </c>
      <c r="C3" s="16">
        <v>0.16666666666666666</v>
      </c>
      <c r="D3" s="63">
        <f>'T.O.R.C.H Timeline'!D21</f>
        <v>42815</v>
      </c>
      <c r="E3" s="2"/>
    </row>
    <row r="4" spans="1:5">
      <c r="B4" s="15" t="s">
        <v>43</v>
      </c>
      <c r="C4" s="16">
        <f>C17</f>
        <v>0.16666666666666669</v>
      </c>
      <c r="D4" s="16"/>
      <c r="E4" s="2"/>
    </row>
    <row r="5" spans="1:5">
      <c r="C5" s="1"/>
      <c r="D5" s="1"/>
      <c r="E5" s="2"/>
    </row>
    <row r="6" spans="1:5">
      <c r="C6" s="1"/>
      <c r="D6" s="1"/>
      <c r="E6" s="2"/>
    </row>
    <row r="7" spans="1:5" ht="15.75">
      <c r="A7" s="3" t="s">
        <v>34</v>
      </c>
      <c r="B7" s="3" t="s">
        <v>33</v>
      </c>
      <c r="C7" s="3" t="s">
        <v>31</v>
      </c>
      <c r="D7" s="3" t="s">
        <v>44</v>
      </c>
      <c r="E7" s="4" t="s">
        <v>35</v>
      </c>
    </row>
    <row r="8" spans="1:5" ht="45">
      <c r="A8" s="5"/>
      <c r="B8" s="8" t="s">
        <v>101</v>
      </c>
      <c r="C8" s="13">
        <v>4.5138888888888888E-2</v>
      </c>
      <c r="D8" s="44"/>
      <c r="E8" s="8" t="s">
        <v>52</v>
      </c>
    </row>
    <row r="9" spans="1:5" ht="30">
      <c r="A9" s="5"/>
      <c r="B9" s="8" t="s">
        <v>102</v>
      </c>
      <c r="C9" s="13">
        <v>2.0833333333333332E-2</v>
      </c>
      <c r="D9" s="44"/>
      <c r="E9" s="8" t="s">
        <v>153</v>
      </c>
    </row>
    <row r="10" spans="1:5" ht="75">
      <c r="A10" s="5"/>
      <c r="B10" s="8" t="s">
        <v>220</v>
      </c>
      <c r="C10" s="13">
        <v>2.0833333333333332E-2</v>
      </c>
      <c r="D10" s="44"/>
      <c r="E10" s="8" t="s">
        <v>78</v>
      </c>
    </row>
    <row r="11" spans="1:5" ht="30">
      <c r="A11" s="5"/>
      <c r="B11" s="8" t="s">
        <v>53</v>
      </c>
      <c r="C11" s="13">
        <v>2.0833333333333332E-2</v>
      </c>
      <c r="D11" s="44"/>
      <c r="E11" s="8" t="s">
        <v>155</v>
      </c>
    </row>
    <row r="12" spans="1:5" ht="30">
      <c r="A12" s="5"/>
      <c r="B12" s="8" t="s">
        <v>216</v>
      </c>
      <c r="C12" s="13">
        <v>6.9444444444444441E-3</v>
      </c>
      <c r="D12" s="44"/>
      <c r="E12" s="8" t="s">
        <v>156</v>
      </c>
    </row>
    <row r="13" spans="1:5" ht="18.75" customHeight="1">
      <c r="A13" s="5"/>
      <c r="B13" s="8" t="s">
        <v>146</v>
      </c>
      <c r="C13" s="13">
        <v>1.0416666666666666E-2</v>
      </c>
      <c r="D13" s="44"/>
      <c r="E13" s="8" t="s">
        <v>157</v>
      </c>
    </row>
    <row r="14" spans="1:5" ht="45">
      <c r="A14" s="5"/>
      <c r="B14" s="8" t="s">
        <v>56</v>
      </c>
      <c r="C14" s="13">
        <v>2.0833333333333332E-2</v>
      </c>
      <c r="D14" s="44"/>
      <c r="E14" s="8" t="s">
        <v>97</v>
      </c>
    </row>
    <row r="15" spans="1:5" ht="45">
      <c r="A15" s="5"/>
      <c r="B15" s="8" t="s">
        <v>145</v>
      </c>
      <c r="C15" s="13">
        <v>2.0833333333333332E-2</v>
      </c>
      <c r="D15" s="44"/>
      <c r="E15" s="8" t="s">
        <v>50</v>
      </c>
    </row>
    <row r="16" spans="1:5" ht="15.75" thickBot="1">
      <c r="A16" s="5"/>
      <c r="B16" s="8" t="s">
        <v>98</v>
      </c>
      <c r="C16" s="13">
        <v>0</v>
      </c>
      <c r="D16" s="44"/>
      <c r="E16" s="8" t="s">
        <v>154</v>
      </c>
    </row>
    <row r="17" spans="3:5" ht="17.25" thickTop="1" thickBot="1">
      <c r="C17" s="14">
        <f>SUM(C8:C16)</f>
        <v>0.16666666666666669</v>
      </c>
      <c r="D17" s="20"/>
      <c r="E17" s="2"/>
    </row>
    <row r="18" spans="3:5" ht="15.75" thickTop="1">
      <c r="C18" s="1"/>
      <c r="D18" s="1"/>
      <c r="E18" s="2"/>
    </row>
    <row r="19" spans="3:5">
      <c r="C19" s="9"/>
      <c r="D19" s="9"/>
      <c r="E19" s="2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zoomScale="120" zoomScaleNormal="120" zoomScaleSheetLayoutView="120" workbookViewId="0"/>
  </sheetViews>
  <sheetFormatPr defaultColWidth="9.42578125" defaultRowHeight="15"/>
  <cols>
    <col min="1" max="1" width="8.85546875" bestFit="1" customWidth="1"/>
    <col min="2" max="2" width="39" customWidth="1"/>
    <col min="4" max="4" width="16.28515625" bestFit="1" customWidth="1"/>
    <col min="5" max="5" width="62" customWidth="1"/>
  </cols>
  <sheetData>
    <row r="2" spans="1:5" ht="15.75">
      <c r="B2" s="24" t="s">
        <v>100</v>
      </c>
      <c r="C2" s="1"/>
      <c r="D2" s="63">
        <f>'T.O.R.C.H Timeline'!D22</f>
        <v>42820</v>
      </c>
      <c r="E2" s="2"/>
    </row>
    <row r="3" spans="1:5">
      <c r="B3" s="15" t="s">
        <v>42</v>
      </c>
      <c r="C3" s="16">
        <v>0.16666666666666666</v>
      </c>
      <c r="D3" s="21"/>
      <c r="E3" s="2"/>
    </row>
    <row r="4" spans="1:5">
      <c r="B4" s="15" t="s">
        <v>54</v>
      </c>
      <c r="C4" s="16">
        <f>C18</f>
        <v>0.16666666666666666</v>
      </c>
      <c r="D4" s="16"/>
      <c r="E4" s="2"/>
    </row>
    <row r="5" spans="1:5">
      <c r="C5" s="1"/>
      <c r="D5" s="1"/>
      <c r="E5" s="2"/>
    </row>
    <row r="6" spans="1:5">
      <c r="C6" s="1"/>
      <c r="D6" s="1"/>
      <c r="E6" s="2"/>
    </row>
    <row r="7" spans="1:5" ht="15.75">
      <c r="A7" s="3" t="s">
        <v>34</v>
      </c>
      <c r="B7" s="3" t="s">
        <v>33</v>
      </c>
      <c r="C7" s="3" t="s">
        <v>31</v>
      </c>
      <c r="D7" s="3" t="s">
        <v>44</v>
      </c>
      <c r="E7" s="4" t="s">
        <v>35</v>
      </c>
    </row>
    <row r="8" spans="1:5" ht="30">
      <c r="A8" s="5"/>
      <c r="B8" s="8" t="s">
        <v>67</v>
      </c>
      <c r="C8" s="23">
        <v>4.1666666666666664E-2</v>
      </c>
      <c r="D8" s="44"/>
      <c r="E8" s="6"/>
    </row>
    <row r="9" spans="1:5" ht="30">
      <c r="A9" s="5"/>
      <c r="B9" s="8" t="s">
        <v>104</v>
      </c>
      <c r="C9" s="23">
        <v>1.0416666666666666E-2</v>
      </c>
      <c r="D9" s="44"/>
      <c r="E9" s="6" t="s">
        <v>153</v>
      </c>
    </row>
    <row r="10" spans="1:5" ht="75">
      <c r="A10" s="5"/>
      <c r="B10" s="8" t="s">
        <v>62</v>
      </c>
      <c r="C10" s="23">
        <v>3.125E-2</v>
      </c>
      <c r="D10" s="44"/>
      <c r="E10" s="6" t="s">
        <v>78</v>
      </c>
    </row>
    <row r="11" spans="1:5">
      <c r="A11" s="5"/>
      <c r="B11" s="8" t="s">
        <v>63</v>
      </c>
      <c r="C11" s="23">
        <v>1.0416666666666666E-2</v>
      </c>
      <c r="D11" s="44"/>
      <c r="E11" s="8" t="s">
        <v>149</v>
      </c>
    </row>
    <row r="12" spans="1:5">
      <c r="A12" s="5"/>
      <c r="B12" s="8" t="s">
        <v>113</v>
      </c>
      <c r="C12" s="23">
        <v>6.9444444444444441E-3</v>
      </c>
      <c r="D12" s="44"/>
      <c r="E12" s="8" t="s">
        <v>149</v>
      </c>
    </row>
    <row r="13" spans="1:5">
      <c r="A13" s="5"/>
      <c r="B13" s="8" t="s">
        <v>64</v>
      </c>
      <c r="C13" s="23">
        <v>1.7361111111111112E-2</v>
      </c>
      <c r="D13" s="44"/>
      <c r="E13" s="8" t="s">
        <v>302</v>
      </c>
    </row>
    <row r="14" spans="1:5">
      <c r="A14" s="5"/>
      <c r="B14" s="8" t="s">
        <v>114</v>
      </c>
      <c r="C14" s="23">
        <v>6.9444444444444441E-3</v>
      </c>
      <c r="D14" s="44"/>
      <c r="E14" s="8" t="s">
        <v>149</v>
      </c>
    </row>
    <row r="15" spans="1:5" ht="45">
      <c r="A15" s="5"/>
      <c r="B15" s="8" t="s">
        <v>66</v>
      </c>
      <c r="C15" s="23">
        <v>1.0416666666666666E-2</v>
      </c>
      <c r="D15" s="44"/>
      <c r="E15" s="6" t="s">
        <v>96</v>
      </c>
    </row>
    <row r="16" spans="1:5">
      <c r="A16" s="5"/>
      <c r="B16" s="8" t="s">
        <v>55</v>
      </c>
      <c r="C16" s="23">
        <v>3.125E-2</v>
      </c>
      <c r="D16" s="45"/>
      <c r="E16" s="6" t="s">
        <v>95</v>
      </c>
    </row>
    <row r="17" spans="1:5" ht="45.75" thickBot="1">
      <c r="A17" s="5"/>
      <c r="B17" s="8" t="s">
        <v>65</v>
      </c>
      <c r="C17" s="23">
        <v>0</v>
      </c>
      <c r="D17" s="45"/>
      <c r="E17" s="6" t="s">
        <v>50</v>
      </c>
    </row>
    <row r="18" spans="1:5" ht="17.25" thickTop="1" thickBot="1">
      <c r="C18" s="14">
        <f>SUM(C8:C17)</f>
        <v>0.16666666666666666</v>
      </c>
      <c r="D18" s="20"/>
      <c r="E18" s="2"/>
    </row>
    <row r="19" spans="1:5" ht="15.75" thickTop="1">
      <c r="C19" s="1"/>
      <c r="D19" s="1"/>
      <c r="E19" s="2"/>
    </row>
    <row r="20" spans="1:5">
      <c r="C20" s="9"/>
      <c r="D20" s="9"/>
      <c r="E20" s="2"/>
    </row>
  </sheetData>
  <pageMargins left="0.7" right="0.7" top="0.75" bottom="0.75" header="0.3" footer="0.3"/>
  <pageSetup scale="5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zoomScale="120" zoomScaleNormal="120" workbookViewId="0">
      <selection activeCell="A7" sqref="A7"/>
    </sheetView>
  </sheetViews>
  <sheetFormatPr defaultColWidth="9.42578125" defaultRowHeight="15"/>
  <cols>
    <col min="1" max="1" width="5" bestFit="1" customWidth="1"/>
    <col min="2" max="2" width="31.85546875" bestFit="1" customWidth="1"/>
    <col min="3" max="3" width="11.5703125" bestFit="1" customWidth="1"/>
    <col min="4" max="4" width="16.28515625" bestFit="1" customWidth="1"/>
    <col min="5" max="5" width="62" customWidth="1"/>
  </cols>
  <sheetData>
    <row r="2" spans="1:5" ht="15.75">
      <c r="B2" s="24" t="s">
        <v>68</v>
      </c>
      <c r="C2" s="63">
        <f>'T.O.R.C.H Timeline'!D24</f>
        <v>42826</v>
      </c>
      <c r="D2" s="1"/>
      <c r="E2" s="2"/>
    </row>
    <row r="3" spans="1:5">
      <c r="B3" s="15" t="s">
        <v>42</v>
      </c>
      <c r="C3" s="16">
        <v>0.16666666666666666</v>
      </c>
      <c r="D3" s="21"/>
      <c r="E3" s="2"/>
    </row>
    <row r="4" spans="1:5">
      <c r="B4" s="15" t="s">
        <v>69</v>
      </c>
      <c r="C4" s="16">
        <f>C18</f>
        <v>0.16666666666666666</v>
      </c>
      <c r="D4" s="16"/>
      <c r="E4" s="2"/>
    </row>
    <row r="5" spans="1:5">
      <c r="C5" s="1"/>
      <c r="D5" s="1"/>
      <c r="E5" s="2"/>
    </row>
    <row r="6" spans="1:5">
      <c r="C6" s="1"/>
      <c r="D6" s="1"/>
      <c r="E6" s="2"/>
    </row>
    <row r="7" spans="1:5" ht="15.75">
      <c r="A7" s="3" t="s">
        <v>34</v>
      </c>
      <c r="B7" s="3" t="s">
        <v>33</v>
      </c>
      <c r="C7" s="3" t="s">
        <v>31</v>
      </c>
      <c r="D7" s="3" t="s">
        <v>44</v>
      </c>
      <c r="E7" s="4" t="s">
        <v>35</v>
      </c>
    </row>
    <row r="8" spans="1:5" ht="150">
      <c r="A8" s="5"/>
      <c r="B8" s="8" t="s">
        <v>76</v>
      </c>
      <c r="C8" s="23">
        <v>4.1666666666666664E-2</v>
      </c>
      <c r="D8" s="44"/>
      <c r="E8" s="6" t="s">
        <v>230</v>
      </c>
    </row>
    <row r="9" spans="1:5" ht="30">
      <c r="A9" s="5"/>
      <c r="B9" s="8" t="s">
        <v>105</v>
      </c>
      <c r="C9" s="13">
        <v>1.0416666666666666E-2</v>
      </c>
      <c r="D9" s="44"/>
      <c r="E9" s="8" t="s">
        <v>153</v>
      </c>
    </row>
    <row r="10" spans="1:5" ht="75">
      <c r="A10" s="5"/>
      <c r="B10" s="8" t="s">
        <v>77</v>
      </c>
      <c r="C10" s="23">
        <v>2.0833333333333332E-2</v>
      </c>
      <c r="D10" s="44"/>
      <c r="E10" s="6" t="s">
        <v>78</v>
      </c>
    </row>
    <row r="11" spans="1:5" ht="60">
      <c r="A11" s="5"/>
      <c r="B11" s="8" t="s">
        <v>226</v>
      </c>
      <c r="C11" s="23">
        <v>1.7361111111111112E-2</v>
      </c>
      <c r="D11" s="44"/>
      <c r="E11" s="6" t="s">
        <v>79</v>
      </c>
    </row>
    <row r="12" spans="1:5" s="96" customFormat="1">
      <c r="A12" s="97"/>
      <c r="B12" s="8" t="s">
        <v>224</v>
      </c>
      <c r="C12" s="23">
        <v>1.3888888888888888E-2</v>
      </c>
      <c r="D12" s="44"/>
      <c r="E12" s="8" t="s">
        <v>227</v>
      </c>
    </row>
    <row r="13" spans="1:5" s="96" customFormat="1">
      <c r="A13" s="97"/>
      <c r="B13" s="8" t="s">
        <v>225</v>
      </c>
      <c r="C13" s="23">
        <v>1.3888888888888888E-2</v>
      </c>
      <c r="D13" s="44"/>
      <c r="E13" s="8" t="s">
        <v>227</v>
      </c>
    </row>
    <row r="14" spans="1:5" ht="75">
      <c r="A14" s="5"/>
      <c r="B14" s="25" t="s">
        <v>228</v>
      </c>
      <c r="C14" s="23">
        <v>2.0833333333333332E-2</v>
      </c>
      <c r="D14" s="44"/>
      <c r="E14" s="6" t="s">
        <v>81</v>
      </c>
    </row>
    <row r="15" spans="1:5" s="96" customFormat="1" ht="30">
      <c r="A15" s="97"/>
      <c r="B15" s="25" t="s">
        <v>229</v>
      </c>
      <c r="C15" s="23">
        <v>1.0416666666666666E-2</v>
      </c>
      <c r="D15" s="44"/>
      <c r="E15" s="8" t="s">
        <v>227</v>
      </c>
    </row>
    <row r="16" spans="1:5" ht="45">
      <c r="A16" s="5"/>
      <c r="B16" s="8" t="s">
        <v>80</v>
      </c>
      <c r="C16" s="23">
        <v>1.0416666666666666E-2</v>
      </c>
      <c r="D16" s="44"/>
      <c r="E16" s="6" t="s">
        <v>92</v>
      </c>
    </row>
    <row r="17" spans="1:5" ht="45.75" thickBot="1">
      <c r="A17" s="5"/>
      <c r="B17" s="8" t="s">
        <v>65</v>
      </c>
      <c r="C17" s="23">
        <v>6.9444444444444441E-3</v>
      </c>
      <c r="D17" s="44"/>
      <c r="E17" s="6" t="s">
        <v>50</v>
      </c>
    </row>
    <row r="18" spans="1:5" ht="17.25" thickTop="1" thickBot="1">
      <c r="C18" s="14">
        <f>SUM(C8:C17)</f>
        <v>0.16666666666666666</v>
      </c>
      <c r="D18" s="20"/>
      <c r="E18" s="2"/>
    </row>
    <row r="19" spans="1:5" ht="15.75" thickTop="1">
      <c r="C19" s="1"/>
      <c r="D19" s="1"/>
      <c r="E19" s="2"/>
    </row>
    <row r="20" spans="1:5">
      <c r="C20" s="9"/>
      <c r="D20" s="9"/>
      <c r="E20" s="2"/>
    </row>
  </sheetData>
  <pageMargins left="0.7" right="0.7" top="0.75" bottom="0.75" header="0.3" footer="0.3"/>
  <pageSetup scale="84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E23"/>
  <sheetViews>
    <sheetView zoomScale="120" zoomScaleNormal="120" workbookViewId="0"/>
  </sheetViews>
  <sheetFormatPr defaultColWidth="9.42578125" defaultRowHeight="15"/>
  <cols>
    <col min="1" max="1" width="5" bestFit="1" customWidth="1"/>
    <col min="2" max="2" width="31.85546875" bestFit="1" customWidth="1"/>
    <col min="3" max="3" width="11.5703125" bestFit="1" customWidth="1"/>
    <col min="4" max="4" width="26.7109375" customWidth="1"/>
    <col min="5" max="5" width="44.42578125" customWidth="1"/>
  </cols>
  <sheetData>
    <row r="2" spans="1:5" ht="15.75">
      <c r="B2" s="24" t="s">
        <v>217</v>
      </c>
      <c r="C2" s="63">
        <f>'T.O.R.C.H Timeline'!D26</f>
        <v>42831</v>
      </c>
      <c r="D2" s="1"/>
      <c r="E2" s="2"/>
    </row>
    <row r="3" spans="1:5">
      <c r="B3" s="15" t="s">
        <v>218</v>
      </c>
      <c r="C3" s="16">
        <v>0.16666666666666666</v>
      </c>
      <c r="D3" s="21"/>
      <c r="E3" s="2"/>
    </row>
    <row r="4" spans="1:5">
      <c r="B4" s="15" t="s">
        <v>219</v>
      </c>
      <c r="C4" s="16">
        <f>C21</f>
        <v>0.15069444444444446</v>
      </c>
      <c r="D4" s="16"/>
      <c r="E4" s="2"/>
    </row>
    <row r="5" spans="1:5">
      <c r="C5" s="1"/>
      <c r="D5" s="1"/>
      <c r="E5" s="2"/>
    </row>
    <row r="6" spans="1:5">
      <c r="C6" s="1"/>
      <c r="D6" s="1"/>
      <c r="E6" s="2"/>
    </row>
    <row r="7" spans="1:5" ht="15.75">
      <c r="A7" s="3" t="s">
        <v>34</v>
      </c>
      <c r="B7" s="3" t="s">
        <v>33</v>
      </c>
      <c r="C7" s="3" t="s">
        <v>31</v>
      </c>
      <c r="D7" s="3" t="s">
        <v>44</v>
      </c>
      <c r="E7" s="4" t="s">
        <v>35</v>
      </c>
    </row>
    <row r="8" spans="1:5" ht="75">
      <c r="A8" s="5"/>
      <c r="B8" s="25" t="s">
        <v>72</v>
      </c>
      <c r="C8" s="23" t="s">
        <v>73</v>
      </c>
      <c r="D8" s="13"/>
      <c r="E8" s="6" t="s">
        <v>283</v>
      </c>
    </row>
    <row r="9" spans="1:5">
      <c r="A9" s="5"/>
      <c r="B9" s="25" t="s">
        <v>87</v>
      </c>
      <c r="C9" s="23">
        <v>0</v>
      </c>
      <c r="D9" s="13"/>
      <c r="E9" s="6" t="s">
        <v>91</v>
      </c>
    </row>
    <row r="10" spans="1:5" ht="60">
      <c r="A10" s="5"/>
      <c r="B10" s="8" t="s">
        <v>85</v>
      </c>
      <c r="C10" s="23">
        <v>3.125E-2</v>
      </c>
      <c r="D10" s="13"/>
      <c r="E10" s="6" t="s">
        <v>45</v>
      </c>
    </row>
    <row r="11" spans="1:5">
      <c r="A11" s="5"/>
      <c r="B11" s="25" t="s">
        <v>29</v>
      </c>
      <c r="C11" s="23" t="s">
        <v>73</v>
      </c>
      <c r="D11" s="13"/>
      <c r="E11" s="6"/>
    </row>
    <row r="12" spans="1:5">
      <c r="A12" s="5"/>
      <c r="B12" s="25" t="s">
        <v>158</v>
      </c>
      <c r="C12" s="23">
        <v>2.0833333333333332E-2</v>
      </c>
      <c r="D12" s="13"/>
      <c r="E12" s="6"/>
    </row>
    <row r="13" spans="1:5" s="96" customFormat="1">
      <c r="A13" s="97"/>
      <c r="B13" s="25" t="s">
        <v>231</v>
      </c>
      <c r="C13" s="23" t="s">
        <v>73</v>
      </c>
      <c r="D13" s="13"/>
      <c r="E13" s="6"/>
    </row>
    <row r="14" spans="1:5" ht="105">
      <c r="A14" s="5"/>
      <c r="B14" s="8" t="s">
        <v>74</v>
      </c>
      <c r="C14" s="23">
        <v>1.5277777777777777E-2</v>
      </c>
      <c r="D14" s="13"/>
      <c r="E14" s="8" t="s">
        <v>75</v>
      </c>
    </row>
    <row r="15" spans="1:5" ht="60">
      <c r="A15" s="5"/>
      <c r="B15" s="8" t="s">
        <v>86</v>
      </c>
      <c r="C15" s="23">
        <v>1.3888888888888888E-2</v>
      </c>
      <c r="D15" s="13"/>
      <c r="E15" s="6" t="s">
        <v>284</v>
      </c>
    </row>
    <row r="16" spans="1:5" ht="30">
      <c r="A16" s="5"/>
      <c r="B16" s="8" t="s">
        <v>159</v>
      </c>
      <c r="C16" s="23" t="s">
        <v>73</v>
      </c>
      <c r="D16" s="13"/>
      <c r="E16" s="6"/>
    </row>
    <row r="17" spans="1:5">
      <c r="A17" s="5"/>
      <c r="B17" s="8" t="s">
        <v>303</v>
      </c>
      <c r="C17" s="23">
        <v>1.3888888888888888E-2</v>
      </c>
      <c r="D17" s="13"/>
      <c r="E17" s="6"/>
    </row>
    <row r="18" spans="1:5">
      <c r="A18" s="5"/>
      <c r="B18" s="8" t="s">
        <v>88</v>
      </c>
      <c r="C18" s="23">
        <v>1.3888888888888888E-2</v>
      </c>
      <c r="D18" s="10"/>
      <c r="E18" s="6"/>
    </row>
    <row r="19" spans="1:5">
      <c r="A19" s="5"/>
      <c r="B19" s="8" t="s">
        <v>304</v>
      </c>
      <c r="C19" s="23">
        <v>2.0833333333333332E-2</v>
      </c>
      <c r="D19" s="10"/>
      <c r="E19" s="6"/>
    </row>
    <row r="20" spans="1:5" ht="90.75" thickBot="1">
      <c r="A20" s="5"/>
      <c r="B20" s="8" t="s">
        <v>89</v>
      </c>
      <c r="C20" s="23">
        <v>2.0833333333333332E-2</v>
      </c>
      <c r="D20" s="10"/>
      <c r="E20" s="6" t="s">
        <v>90</v>
      </c>
    </row>
    <row r="21" spans="1:5" ht="17.25" thickTop="1" thickBot="1">
      <c r="C21" s="14">
        <f>SUM(C8:C20)</f>
        <v>0.15069444444444446</v>
      </c>
      <c r="D21" s="20"/>
      <c r="E21" s="2"/>
    </row>
    <row r="22" spans="1:5" ht="15.75" thickTop="1">
      <c r="C22" s="1"/>
      <c r="D22" s="1"/>
      <c r="E22" s="2"/>
    </row>
    <row r="23" spans="1:5">
      <c r="C23" s="9"/>
      <c r="D23" s="9"/>
      <c r="E23" s="2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T.O.R.C.H Timeline</vt:lpstr>
      <vt:lpstr>Formal Rush</vt:lpstr>
      <vt:lpstr>Interview Schedule</vt:lpstr>
      <vt:lpstr>Affirmation &amp; Formal Tea Agenda</vt:lpstr>
      <vt:lpstr>Module #1</vt:lpstr>
      <vt:lpstr>Module #2</vt:lpstr>
      <vt:lpstr>Module #3</vt:lpstr>
      <vt:lpstr>Module #4</vt:lpstr>
      <vt:lpstr>INDUCTION</vt:lpstr>
      <vt:lpstr>BUDGET vs. ACTUAL</vt:lpstr>
      <vt:lpstr>Expense Detail</vt:lpstr>
      <vt:lpstr>VENUES</vt:lpstr>
      <vt:lpstr>Sigma Mentors</vt:lpstr>
      <vt:lpstr>NMP</vt:lpstr>
    </vt:vector>
  </TitlesOfParts>
  <Company>FADV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Remitha Norman</dc:creator>
  <cp:lastModifiedBy>Remitha Norman</cp:lastModifiedBy>
  <cp:lastPrinted>2015-10-08T20:57:02Z</cp:lastPrinted>
  <dcterms:created xsi:type="dcterms:W3CDTF">2015-01-21T13:54:23Z</dcterms:created>
  <dcterms:modified xsi:type="dcterms:W3CDTF">2017-01-28T16:15:19Z</dcterms:modified>
</cp:coreProperties>
</file>